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579E7BF6-A4A5-49A1-A6F5-6F7F132FCC8C}" xr6:coauthVersionLast="47" xr6:coauthVersionMax="47" xr10:uidLastSave="{00000000-0000-0000-0000-000000000000}"/>
  <bookViews>
    <workbookView xWindow="-108" yWindow="-108" windowWidth="23256" windowHeight="12456" xr2:uid="{94AD04C0-0495-4C54-81DE-A1C58AB8C167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B32" i="1"/>
  <c r="AA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C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D31" i="1" s="1"/>
  <c r="K31" i="1"/>
  <c r="G31" i="1" s="1"/>
  <c r="E31" i="1" s="1"/>
  <c r="C31" i="1" s="1"/>
  <c r="J31" i="1"/>
  <c r="I31" i="1"/>
  <c r="H31" i="1"/>
  <c r="F31" i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O30" i="1"/>
  <c r="E30" i="1" s="1"/>
  <c r="N30" i="1"/>
  <c r="M30" i="1"/>
  <c r="L30" i="1"/>
  <c r="K30" i="1"/>
  <c r="J30" i="1"/>
  <c r="I30" i="1"/>
  <c r="H30" i="1"/>
  <c r="G30" i="1"/>
  <c r="F30" i="1"/>
  <c r="D30" i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C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D28" i="1" s="1"/>
  <c r="K28" i="1"/>
  <c r="G28" i="1" s="1"/>
  <c r="E28" i="1" s="1"/>
  <c r="C28" i="1" s="1"/>
  <c r="J28" i="1"/>
  <c r="I28" i="1"/>
  <c r="H28" i="1"/>
  <c r="F28" i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E27" i="1" s="1"/>
  <c r="N27" i="1"/>
  <c r="M27" i="1"/>
  <c r="L27" i="1"/>
  <c r="K27" i="1"/>
  <c r="J27" i="1"/>
  <c r="I27" i="1"/>
  <c r="H27" i="1"/>
  <c r="G27" i="1"/>
  <c r="F27" i="1"/>
  <c r="D27" i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D25" i="1" s="1"/>
  <c r="K25" i="1"/>
  <c r="G25" i="1" s="1"/>
  <c r="E25" i="1" s="1"/>
  <c r="C25" i="1" s="1"/>
  <c r="J25" i="1"/>
  <c r="I25" i="1"/>
  <c r="H25" i="1"/>
  <c r="F25" i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D24" i="1" s="1"/>
  <c r="O24" i="1"/>
  <c r="E24" i="1" s="1"/>
  <c r="N24" i="1"/>
  <c r="M24" i="1"/>
  <c r="L24" i="1"/>
  <c r="K24" i="1"/>
  <c r="J24" i="1"/>
  <c r="I24" i="1"/>
  <c r="H24" i="1"/>
  <c r="G24" i="1"/>
  <c r="F24" i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D22" i="1" s="1"/>
  <c r="K22" i="1"/>
  <c r="G22" i="1" s="1"/>
  <c r="E22" i="1" s="1"/>
  <c r="C22" i="1" s="1"/>
  <c r="J22" i="1"/>
  <c r="I22" i="1"/>
  <c r="H22" i="1"/>
  <c r="F22" i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O21" i="1"/>
  <c r="E21" i="1" s="1"/>
  <c r="N21" i="1"/>
  <c r="M21" i="1"/>
  <c r="L21" i="1"/>
  <c r="K21" i="1"/>
  <c r="J21" i="1"/>
  <c r="I21" i="1"/>
  <c r="H21" i="1"/>
  <c r="G21" i="1"/>
  <c r="F21" i="1"/>
  <c r="D21" i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C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D19" i="1" s="1"/>
  <c r="K19" i="1"/>
  <c r="G19" i="1" s="1"/>
  <c r="E19" i="1" s="1"/>
  <c r="C19" i="1" s="1"/>
  <c r="J19" i="1"/>
  <c r="I19" i="1"/>
  <c r="H19" i="1"/>
  <c r="F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  <c r="C24" i="1" l="1"/>
  <c r="C27" i="1"/>
  <c r="C30" i="1"/>
  <c r="C21" i="1"/>
</calcChain>
</file>

<file path=xl/sharedStrings.xml><?xml version="1.0" encoding="utf-8"?>
<sst xmlns="http://schemas.openxmlformats.org/spreadsheetml/2006/main" count="127" uniqueCount="55">
  <si>
    <t>輸出統計（2015年～2025年）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</si>
  <si>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</si>
  <si>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</si>
  <si>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</si>
  <si>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</si>
  <si>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</si>
  <si>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</si>
  <si>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</si>
  <si>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</si>
  <si>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</si>
  <si>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</si>
  <si>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</si>
  <si>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</si>
  <si>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</si>
  <si>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</si>
  <si>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</si>
  <si>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</si>
  <si>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</si>
  <si>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</si>
  <si>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</si>
  <si>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</si>
  <si>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</si>
  <si>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</si>
  <si>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</si>
  <si>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</si>
  <si>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</si>
  <si>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</si>
  <si>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</si>
  <si>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</si>
  <si>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</si>
  <si>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</si>
  <si>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</si>
  <si>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</si>
  <si>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</si>
  <si>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</si>
  <si>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</si>
  <si>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2024年累計</t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</si>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</sst>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F06A56D1-CD3E-4EC3-81AF-863946A2F7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7">
          <cell r="D7">
            <v>3</v>
          </cell>
          <cell r="E7">
            <v>17145</v>
          </cell>
          <cell r="F7">
            <v>1</v>
          </cell>
          <cell r="G7">
            <v>18670</v>
          </cell>
          <cell r="H7">
            <v>92</v>
          </cell>
          <cell r="I7">
            <v>6401497</v>
          </cell>
          <cell r="J7">
            <v>2</v>
          </cell>
          <cell r="K7">
            <v>64594</v>
          </cell>
          <cell r="R7">
            <v>28</v>
          </cell>
          <cell r="S7">
            <v>464449</v>
          </cell>
          <cell r="T7">
            <v>841</v>
          </cell>
          <cell r="U7">
            <v>2121420</v>
          </cell>
          <cell r="W7">
            <v>301727</v>
          </cell>
          <cell r="Z7">
            <v>36</v>
          </cell>
          <cell r="AA7">
            <v>64161</v>
          </cell>
          <cell r="AC7">
            <v>34658</v>
          </cell>
          <cell r="AE7">
            <v>239768</v>
          </cell>
          <cell r="AJ7">
            <v>241</v>
          </cell>
          <cell r="AK7">
            <v>1120561</v>
          </cell>
          <cell r="AM7">
            <v>218873</v>
          </cell>
          <cell r="AP7">
            <v>2</v>
          </cell>
          <cell r="AQ7">
            <v>7325</v>
          </cell>
          <cell r="AR7">
            <v>566</v>
          </cell>
          <cell r="AS7">
            <v>411804</v>
          </cell>
          <cell r="AT7">
            <v>1</v>
          </cell>
          <cell r="AU7">
            <v>100000</v>
          </cell>
          <cell r="AV7">
            <v>8</v>
          </cell>
          <cell r="AW7">
            <v>1454789</v>
          </cell>
          <cell r="AX7">
            <v>2</v>
          </cell>
          <cell r="AY7">
            <v>11382</v>
          </cell>
          <cell r="AZ7">
            <v>150</v>
          </cell>
          <cell r="BA7">
            <v>327978</v>
          </cell>
          <cell r="BC7">
            <v>557706</v>
          </cell>
        </row>
        <row r="8">
          <cell r="D8">
            <v>4</v>
          </cell>
          <cell r="E8">
            <v>309681</v>
          </cell>
          <cell r="H8">
            <v>88</v>
          </cell>
          <cell r="I8">
            <v>7319305</v>
          </cell>
          <cell r="J8">
            <v>6</v>
          </cell>
          <cell r="K8">
            <v>33516</v>
          </cell>
          <cell r="L8">
            <v>3</v>
          </cell>
          <cell r="M8">
            <v>290000</v>
          </cell>
          <cell r="N8">
            <v>1</v>
          </cell>
          <cell r="O8">
            <v>5800</v>
          </cell>
          <cell r="P8">
            <v>1</v>
          </cell>
          <cell r="Q8">
            <v>23721</v>
          </cell>
          <cell r="R8">
            <v>26</v>
          </cell>
          <cell r="S8">
            <v>701985</v>
          </cell>
          <cell r="T8">
            <v>1334</v>
          </cell>
          <cell r="U8">
            <v>2935274</v>
          </cell>
          <cell r="W8">
            <v>1233136</v>
          </cell>
          <cell r="Z8">
            <v>49</v>
          </cell>
          <cell r="AA8">
            <v>116148</v>
          </cell>
          <cell r="AC8">
            <v>39110</v>
          </cell>
          <cell r="AE8">
            <v>245006</v>
          </cell>
          <cell r="AJ8">
            <v>291</v>
          </cell>
          <cell r="AK8">
            <v>846575</v>
          </cell>
          <cell r="AM8">
            <v>320912</v>
          </cell>
          <cell r="AP8">
            <v>2</v>
          </cell>
          <cell r="AQ8">
            <v>9500</v>
          </cell>
          <cell r="AR8">
            <v>249</v>
          </cell>
          <cell r="AS8">
            <v>486597</v>
          </cell>
          <cell r="AT8">
            <v>13</v>
          </cell>
          <cell r="AU8">
            <v>116792</v>
          </cell>
          <cell r="AV8">
            <v>8</v>
          </cell>
          <cell r="AW8">
            <v>1546107</v>
          </cell>
          <cell r="AX8">
            <v>3</v>
          </cell>
          <cell r="AY8">
            <v>58729</v>
          </cell>
          <cell r="AZ8">
            <v>176</v>
          </cell>
          <cell r="BA8">
            <v>443672</v>
          </cell>
          <cell r="BC8">
            <v>1416754</v>
          </cell>
        </row>
        <row r="9">
          <cell r="D9">
            <v>2</v>
          </cell>
          <cell r="E9">
            <v>99000</v>
          </cell>
          <cell r="F9">
            <v>20</v>
          </cell>
          <cell r="G9">
            <v>15864</v>
          </cell>
          <cell r="H9">
            <v>105</v>
          </cell>
          <cell r="I9">
            <v>5566554</v>
          </cell>
          <cell r="J9">
            <v>4</v>
          </cell>
          <cell r="K9">
            <v>119009</v>
          </cell>
          <cell r="N9">
            <v>1</v>
          </cell>
          <cell r="O9">
            <v>398415</v>
          </cell>
          <cell r="P9">
            <v>1</v>
          </cell>
          <cell r="Q9">
            <v>204480</v>
          </cell>
          <cell r="R9">
            <v>29</v>
          </cell>
          <cell r="S9">
            <v>1082749</v>
          </cell>
          <cell r="T9">
            <v>2071</v>
          </cell>
          <cell r="U9">
            <v>2590870</v>
          </cell>
          <cell r="W9">
            <v>583791</v>
          </cell>
          <cell r="Z9">
            <v>16</v>
          </cell>
          <cell r="AA9">
            <v>66225</v>
          </cell>
          <cell r="AC9">
            <v>56145</v>
          </cell>
          <cell r="AE9">
            <v>295313</v>
          </cell>
          <cell r="AJ9">
            <v>395</v>
          </cell>
          <cell r="AK9">
            <v>830232</v>
          </cell>
          <cell r="AM9">
            <v>248950</v>
          </cell>
          <cell r="AR9">
            <v>462</v>
          </cell>
          <cell r="AS9">
            <v>444035</v>
          </cell>
          <cell r="AT9">
            <v>2</v>
          </cell>
          <cell r="AU9">
            <v>288152</v>
          </cell>
          <cell r="AV9">
            <v>4</v>
          </cell>
          <cell r="AW9">
            <v>846090</v>
          </cell>
          <cell r="AX9">
            <v>3</v>
          </cell>
          <cell r="AY9">
            <v>5177</v>
          </cell>
          <cell r="AZ9">
            <v>223</v>
          </cell>
          <cell r="BA9">
            <v>1049131</v>
          </cell>
          <cell r="BC9">
            <v>557917</v>
          </cell>
        </row>
        <row r="20">
          <cell r="D20">
            <v>12</v>
          </cell>
          <cell r="E20">
            <v>614125</v>
          </cell>
          <cell r="F20">
            <v>21</v>
          </cell>
          <cell r="G20">
            <v>34534</v>
          </cell>
          <cell r="H20">
            <v>369</v>
          </cell>
          <cell r="I20">
            <v>23892675</v>
          </cell>
          <cell r="J20">
            <v>15</v>
          </cell>
          <cell r="K20">
            <v>1207784</v>
          </cell>
          <cell r="L20">
            <v>4</v>
          </cell>
          <cell r="M20">
            <v>292300</v>
          </cell>
          <cell r="N20">
            <v>3</v>
          </cell>
          <cell r="O20">
            <v>432824</v>
          </cell>
          <cell r="P20">
            <v>9</v>
          </cell>
          <cell r="Q20">
            <v>443895</v>
          </cell>
          <cell r="R20">
            <v>96</v>
          </cell>
          <cell r="S20">
            <v>3271871</v>
          </cell>
          <cell r="T20">
            <v>5053</v>
          </cell>
          <cell r="U20">
            <v>10254105</v>
          </cell>
          <cell r="W20">
            <v>2686872</v>
          </cell>
          <cell r="AH20">
            <v>117</v>
          </cell>
          <cell r="AI20">
            <v>1457029</v>
          </cell>
          <cell r="AN20">
            <v>1172</v>
          </cell>
          <cell r="AO20">
            <v>4243839</v>
          </cell>
          <cell r="AP20">
            <v>8</v>
          </cell>
          <cell r="AQ20">
            <v>80972</v>
          </cell>
          <cell r="AR20">
            <v>1840</v>
          </cell>
          <cell r="AS20">
            <v>1558056</v>
          </cell>
          <cell r="AT20">
            <v>19</v>
          </cell>
          <cell r="AU20">
            <v>673349</v>
          </cell>
          <cell r="AV20">
            <v>25</v>
          </cell>
          <cell r="AW20">
            <v>4721465</v>
          </cell>
          <cell r="AX20">
            <v>10</v>
          </cell>
          <cell r="AY20">
            <v>125539</v>
          </cell>
          <cell r="AZ20">
            <v>607</v>
          </cell>
          <cell r="BA20">
            <v>2011880</v>
          </cell>
          <cell r="BB20">
            <v>0</v>
          </cell>
          <cell r="BC20">
            <v>3003836</v>
          </cell>
        </row>
      </sheetData>
      <sheetData sheetId="1"/>
      <sheetData sheetId="2"/>
      <sheetData sheetId="3">
        <row r="6">
          <cell r="G6">
            <v>1.195773678398067</v>
          </cell>
        </row>
        <row r="9">
          <cell r="G9">
            <v>0.90522535127263326</v>
          </cell>
        </row>
        <row r="12">
          <cell r="G12">
            <v>1.6975267728607812</v>
          </cell>
        </row>
        <row r="15">
          <cell r="G15">
            <v>1.0717534777132951</v>
          </cell>
        </row>
        <row r="18">
          <cell r="G18">
            <v>1.1837025061948128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1330-4C03-4FA0-B82A-FF0A2E5D65D5}">
  <dimension ref="B1:AF32"/>
  <sheetViews>
    <sheetView tabSelected="1" workbookViewId="0">
      <selection sqref="A1:XFD1048576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26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25</v>
      </c>
    </row>
    <row r="8" spans="2:32">
      <c r="B8" s="48" t="s">
        <v>27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26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27</v>
      </c>
    </row>
    <row r="9" spans="2:32">
      <c r="B9" s="48" t="s">
        <v>28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26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28</v>
      </c>
    </row>
    <row r="10" spans="2:32">
      <c r="B10" s="48" t="s">
        <v>29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26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29</v>
      </c>
    </row>
    <row r="11" spans="2:32">
      <c r="B11" s="48" t="s">
        <v>30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26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30</v>
      </c>
    </row>
    <row r="12" spans="2:32">
      <c r="B12" s="48" t="s">
        <v>31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26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31</v>
      </c>
    </row>
    <row r="13" spans="2:32">
      <c r="B13" s="55" t="s">
        <v>32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26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32</v>
      </c>
    </row>
    <row r="14" spans="2:32">
      <c r="B14" s="55" t="s">
        <v>33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33</v>
      </c>
    </row>
    <row r="15" spans="2:32" ht="15" customHeight="1">
      <c r="B15" s="55" t="s">
        <v>34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34</v>
      </c>
    </row>
    <row r="16" spans="2:32" ht="12.6" customHeight="1">
      <c r="B16" s="59" t="s">
        <v>35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36</v>
      </c>
    </row>
    <row r="17" spans="2:32" s="71" customFormat="1" ht="20.25" customHeight="1" thickBot="1">
      <c r="B17" s="65" t="s">
        <v>37</v>
      </c>
      <c r="C17" s="66">
        <f>E17+W17+Y17+AA17</f>
        <v>61006.950000000004</v>
      </c>
      <c r="D17" s="67">
        <f>F17+L17+N17+P17+R17</f>
        <v>5582</v>
      </c>
      <c r="E17" s="66">
        <f>(G17+M17+O17+Q17+S17+U17)</f>
        <v>43130.985000000001</v>
      </c>
      <c r="F17" s="66">
        <f>H17+J17</f>
        <v>402</v>
      </c>
      <c r="G17" s="66">
        <f>I17+K17</f>
        <v>24541.333999999999</v>
      </c>
      <c r="H17" s="66">
        <f>'[1]輸出 '!D20</f>
        <v>12</v>
      </c>
      <c r="I17" s="66">
        <f>'[1]輸出 '!E20/1000</f>
        <v>614.125</v>
      </c>
      <c r="J17" s="66">
        <f>'[1]輸出 '!F20+'[1]輸出 '!H20</f>
        <v>390</v>
      </c>
      <c r="K17" s="66">
        <f>('[1]輸出 '!G20+'[1]輸出 '!I20)/1000</f>
        <v>23927.208999999999</v>
      </c>
      <c r="L17" s="66">
        <f>'[1]輸出 '!N20</f>
        <v>3</v>
      </c>
      <c r="M17" s="66">
        <f>'[1]輸出 '!O20/1000</f>
        <v>432.82400000000001</v>
      </c>
      <c r="N17" s="66">
        <f>'[1]輸出 '!P20</f>
        <v>9</v>
      </c>
      <c r="O17" s="66">
        <f>'[1]輸出 '!Q20/1000</f>
        <v>443.89499999999998</v>
      </c>
      <c r="P17" s="66">
        <f>'[1]輸出 '!T20</f>
        <v>5053</v>
      </c>
      <c r="Q17" s="66">
        <f>'[1]輸出 '!U20/1000</f>
        <v>10254.105</v>
      </c>
      <c r="R17" s="66">
        <f>'[1]輸出 '!J20+'[1]輸出 '!L20+'[1]輸出 '!R20</f>
        <v>115</v>
      </c>
      <c r="S17" s="66">
        <f>('[1]輸出 '!K20+'[1]輸出 '!M20+'[1]輸出 '!S20)/1000</f>
        <v>4771.9549999999999</v>
      </c>
      <c r="T17" s="68"/>
      <c r="U17" s="66">
        <f>'[1]輸出 '!W20/1000</f>
        <v>2686.8719999999998</v>
      </c>
      <c r="V17" s="66">
        <f>'[1]輸出 '!AH20</f>
        <v>117</v>
      </c>
      <c r="W17" s="66">
        <f>'[1]輸出 '!AI20/1000</f>
        <v>1457.029</v>
      </c>
      <c r="X17" s="66">
        <f>'[1]輸出 '!AN20</f>
        <v>1172</v>
      </c>
      <c r="Y17" s="66">
        <f>'[1]輸出 '!AO20/1000</f>
        <v>4243.8389999999999</v>
      </c>
      <c r="Z17" s="66">
        <f>AB17+AD17</f>
        <v>2509</v>
      </c>
      <c r="AA17" s="66">
        <f>AC17+AE17</f>
        <v>12175.097</v>
      </c>
      <c r="AB17" s="69">
        <f>'[1]輸出 '!AP20</f>
        <v>8</v>
      </c>
      <c r="AC17" s="66">
        <f>'[1]輸出 '!AQ20/1000</f>
        <v>80.971999999999994</v>
      </c>
      <c r="AD17" s="66">
        <f>'[1]輸出 '!AR20+'[1]輸出 '!AT20+'[1]輸出 '!AV20+'[1]輸出 '!AX20+'[1]輸出 '!AZ20+'[1]輸出 '!BB20</f>
        <v>2501</v>
      </c>
      <c r="AE17" s="66">
        <f>('[1]輸出 '!AS20+'[1]輸出 '!AU20+'[1]輸出 '!AW20+'[1]輸出 '!AY20+'[1]輸出 '!BA20+'[1]輸出 '!BC20)/1000</f>
        <v>12094.125</v>
      </c>
      <c r="AF17" s="70" t="s">
        <v>38</v>
      </c>
    </row>
    <row r="18" spans="2:32" ht="19.2" thickTop="1" thickBot="1">
      <c r="B18" s="72" t="s">
        <v>39</v>
      </c>
      <c r="C18" s="73">
        <f>[1]速報!G18</f>
        <v>1.1837025061948128</v>
      </c>
      <c r="D18" s="74"/>
      <c r="E18" s="75">
        <f>[1]速報!G6</f>
        <v>1.195773678398067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40</v>
      </c>
      <c r="U18" s="76"/>
      <c r="V18" s="76"/>
      <c r="W18" s="75">
        <f>[1]速報!G9</f>
        <v>0.90522535127263326</v>
      </c>
      <c r="X18" s="76"/>
      <c r="Y18" s="75">
        <f>[1]速報!G12</f>
        <v>1.6975267728607812</v>
      </c>
      <c r="Z18" s="76"/>
      <c r="AA18" s="75">
        <f>[1]速報!G15</f>
        <v>1.0717534777132951</v>
      </c>
      <c r="AB18" s="78"/>
      <c r="AC18" s="76"/>
      <c r="AD18" s="76"/>
      <c r="AE18" s="76"/>
      <c r="AF18" s="79"/>
    </row>
    <row r="19" spans="2:32" ht="18.600000000000001" thickTop="1">
      <c r="B19" s="80" t="s">
        <v>41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26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41</v>
      </c>
    </row>
    <row r="20" spans="2:32">
      <c r="B20" s="86" t="s">
        <v>42</v>
      </c>
      <c r="C20" s="81">
        <f t="shared" ref="C20:C32" si="0">E20+W20+Y20+AA20</f>
        <v>13938.507</v>
      </c>
      <c r="D20" s="82">
        <f t="shared" ref="D20:D32" si="1">F20+L20+N20+P20+R20</f>
        <v>967</v>
      </c>
      <c r="E20" s="82">
        <f t="shared" ref="E20:E32" si="2">G20+M20+O20+Q20+S20+U20</f>
        <v>9389.5020000000004</v>
      </c>
      <c r="F20" s="82">
        <f t="shared" ref="F20:G32" si="3">H20+J20</f>
        <v>96</v>
      </c>
      <c r="G20" s="82">
        <f t="shared" si="3"/>
        <v>6437.3120000000008</v>
      </c>
      <c r="H20" s="81">
        <f>'[1]輸出 '!D7</f>
        <v>3</v>
      </c>
      <c r="I20" s="81">
        <f>'[1]輸出 '!E7/1000</f>
        <v>17.145</v>
      </c>
      <c r="J20" s="81">
        <f>'[1]輸出 '!F7+'[1]輸出 '!H7</f>
        <v>93</v>
      </c>
      <c r="K20" s="81">
        <f>('[1]輸出 '!G7+'[1]輸出 '!I7)/1000</f>
        <v>6420.1670000000004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841</v>
      </c>
      <c r="Q20" s="81">
        <f>'[1]輸出 '!U7/1000</f>
        <v>2121.42</v>
      </c>
      <c r="R20" s="81">
        <f>'[1]輸出 '!J7+'[1]輸出 '!L7+'[1]輸出 '!R7</f>
        <v>30</v>
      </c>
      <c r="S20" s="81">
        <f>('[1]輸出 '!K7+'[1]輸出 '!M7+'[1]輸出 '!S7)/1000</f>
        <v>529.04300000000001</v>
      </c>
      <c r="T20" s="83" t="s">
        <v>26</v>
      </c>
      <c r="U20" s="81">
        <f>'[1]輸出 '!W7/1000</f>
        <v>301.72699999999998</v>
      </c>
      <c r="V20" s="81">
        <f>'[1]輸出 '!Z7</f>
        <v>36</v>
      </c>
      <c r="W20" s="81">
        <f>('[1]輸出 '!AA7+'[1]輸出 '!AC7+'[1]輸出 '!AE7)/1000</f>
        <v>338.58699999999999</v>
      </c>
      <c r="X20" s="81">
        <f>'[1]輸出 '!AJ7+'[1]輸出 '!AL7</f>
        <v>241</v>
      </c>
      <c r="Y20" s="81">
        <f>('[1]輸出 '!AK7+'[1]輸出 '!AM7)/1000</f>
        <v>1339.434</v>
      </c>
      <c r="Z20" s="82">
        <f t="shared" ref="Z20:AA32" si="4">AB20+AD20</f>
        <v>729</v>
      </c>
      <c r="AA20" s="82">
        <f t="shared" si="4"/>
        <v>2870.9839999999999</v>
      </c>
      <c r="AB20" s="84">
        <f>'[1]輸出 '!AP7</f>
        <v>2</v>
      </c>
      <c r="AC20" s="81">
        <f>'[1]輸出 '!AQ7/1000</f>
        <v>7.3250000000000002</v>
      </c>
      <c r="AD20" s="81">
        <f>'[1]輸出 '!AR7+'[1]輸出 '!AT7+'[1]輸出 '!AV7+'[1]輸出 '!AX7+'[1]輸出 '!AZ7+'[1]輸出 '!BB7</f>
        <v>727</v>
      </c>
      <c r="AE20" s="81">
        <f>('[1]輸出 '!AS7+'[1]輸出 '!AU7+'[1]輸出 '!AW7+'[1]輸出 '!AY7+'[1]輸出 '!BA7+'[1]輸出 '!BC7)/1000</f>
        <v>2863.6590000000001</v>
      </c>
      <c r="AF20" s="87" t="s">
        <v>42</v>
      </c>
    </row>
    <row r="21" spans="2:32">
      <c r="B21" s="86" t="s">
        <v>43</v>
      </c>
      <c r="C21" s="81">
        <f t="shared" si="0"/>
        <v>18498.32</v>
      </c>
      <c r="D21" s="82">
        <f t="shared" si="1"/>
        <v>1463</v>
      </c>
      <c r="E21" s="82">
        <f t="shared" si="2"/>
        <v>12852.418</v>
      </c>
      <c r="F21" s="82">
        <f t="shared" si="3"/>
        <v>92</v>
      </c>
      <c r="G21" s="82">
        <f t="shared" si="3"/>
        <v>7628.9859999999999</v>
      </c>
      <c r="H21" s="81">
        <f>'[1]輸出 '!D8</f>
        <v>4</v>
      </c>
      <c r="I21" s="81">
        <f>'[1]輸出 '!E8/1000</f>
        <v>309.68099999999998</v>
      </c>
      <c r="J21" s="81">
        <f>'[1]輸出 '!F8+'[1]輸出 '!H8</f>
        <v>88</v>
      </c>
      <c r="K21" s="81">
        <f>('[1]輸出 '!G8+'[1]輸出 '!I8)/1000</f>
        <v>7319.3050000000003</v>
      </c>
      <c r="L21" s="81">
        <f>'[1]輸出 '!N8</f>
        <v>1</v>
      </c>
      <c r="M21" s="81">
        <f>'[1]輸出 '!O8/1000</f>
        <v>5.8</v>
      </c>
      <c r="N21" s="81">
        <f>'[1]輸出 '!P8</f>
        <v>1</v>
      </c>
      <c r="O21" s="81">
        <f>'[1]輸出 '!Q8/1000</f>
        <v>23.721</v>
      </c>
      <c r="P21" s="81">
        <f>'[1]輸出 '!T8</f>
        <v>1334</v>
      </c>
      <c r="Q21" s="81">
        <f>'[1]輸出 '!U8/1000</f>
        <v>2935.2739999999999</v>
      </c>
      <c r="R21" s="81">
        <f>'[1]輸出 '!J8+'[1]輸出 '!L8+'[1]輸出 '!R8</f>
        <v>35</v>
      </c>
      <c r="S21" s="81">
        <f>('[1]輸出 '!K8+'[1]輸出 '!M8+'[1]輸出 '!S8)/1000</f>
        <v>1025.501</v>
      </c>
      <c r="T21" s="83" t="s">
        <v>26</v>
      </c>
      <c r="U21" s="81">
        <f>'[1]輸出 '!W8/1000</f>
        <v>1233.136</v>
      </c>
      <c r="V21" s="81">
        <f>'[1]輸出 '!Z8</f>
        <v>49</v>
      </c>
      <c r="W21" s="81">
        <f>('[1]輸出 '!AA8+'[1]輸出 '!AC8+'[1]輸出 '!AE8)/1000</f>
        <v>400.26400000000001</v>
      </c>
      <c r="X21" s="81">
        <f>'[1]輸出 '!AJ8+'[1]輸出 '!AL8</f>
        <v>291</v>
      </c>
      <c r="Y21" s="81">
        <f>('[1]輸出 '!AK8+'[1]輸出 '!AM8)/1000</f>
        <v>1167.4870000000001</v>
      </c>
      <c r="Z21" s="82">
        <f t="shared" si="4"/>
        <v>451</v>
      </c>
      <c r="AA21" s="82">
        <f t="shared" si="4"/>
        <v>4078.1509999999998</v>
      </c>
      <c r="AB21" s="84">
        <f>'[1]輸出 '!AP8</f>
        <v>2</v>
      </c>
      <c r="AC21" s="81">
        <f>'[1]輸出 '!AQ8/1000</f>
        <v>9.5</v>
      </c>
      <c r="AD21" s="81">
        <f>'[1]輸出 '!AR8+'[1]輸出 '!AT8+'[1]輸出 '!AV8+'[1]輸出 '!AX8+'[1]輸出 '!AZ8+'[1]輸出 '!BB8</f>
        <v>449</v>
      </c>
      <c r="AE21" s="81">
        <f>('[1]輸出 '!AS8+'[1]輸出 '!AU8+'[1]輸出 '!AW8+'[1]輸出 '!AY8+'[1]輸出 '!BA8+'[1]輸出 '!BC8)/1000</f>
        <v>4068.6509999999998</v>
      </c>
      <c r="AF21" s="87" t="s">
        <v>43</v>
      </c>
    </row>
    <row r="22" spans="2:32">
      <c r="B22" s="86" t="s">
        <v>44</v>
      </c>
      <c r="C22" s="81">
        <f t="shared" si="0"/>
        <v>15348.098999999998</v>
      </c>
      <c r="D22" s="82">
        <f t="shared" si="1"/>
        <v>2233</v>
      </c>
      <c r="E22" s="82">
        <f t="shared" si="2"/>
        <v>10660.731999999998</v>
      </c>
      <c r="F22" s="82">
        <f t="shared" si="3"/>
        <v>127</v>
      </c>
      <c r="G22" s="82">
        <f t="shared" si="3"/>
        <v>5681.4179999999997</v>
      </c>
      <c r="H22" s="81">
        <f>'[1]輸出 '!D9</f>
        <v>2</v>
      </c>
      <c r="I22" s="81">
        <f>'[1]輸出 '!E9/1000</f>
        <v>99</v>
      </c>
      <c r="J22" s="81">
        <f>'[1]輸出 '!F9+'[1]輸出 '!H9</f>
        <v>125</v>
      </c>
      <c r="K22" s="81">
        <f>('[1]輸出 '!G9+'[1]輸出 '!I9)/1000</f>
        <v>5582.4179999999997</v>
      </c>
      <c r="L22" s="81">
        <f>'[1]輸出 '!N9</f>
        <v>1</v>
      </c>
      <c r="M22" s="81">
        <f>'[1]輸出 '!O9/1000</f>
        <v>398.41500000000002</v>
      </c>
      <c r="N22" s="81">
        <f>'[1]輸出 '!P9</f>
        <v>1</v>
      </c>
      <c r="O22" s="81">
        <f>'[1]輸出 '!Q9/1000</f>
        <v>204.48</v>
      </c>
      <c r="P22" s="81">
        <f>'[1]輸出 '!T9</f>
        <v>2071</v>
      </c>
      <c r="Q22" s="81">
        <f>'[1]輸出 '!U9/1000</f>
        <v>2590.87</v>
      </c>
      <c r="R22" s="81">
        <f>'[1]輸出 '!J9+'[1]輸出 '!L9+'[1]輸出 '!R9</f>
        <v>33</v>
      </c>
      <c r="S22" s="81">
        <f>('[1]輸出 '!K9+'[1]輸出 '!M9+'[1]輸出 '!S9)/1000</f>
        <v>1201.758</v>
      </c>
      <c r="T22" s="83" t="s">
        <v>26</v>
      </c>
      <c r="U22" s="81">
        <f>'[1]輸出 '!W9/1000</f>
        <v>583.79100000000005</v>
      </c>
      <c r="V22" s="81">
        <f>'[1]輸出 '!Z9</f>
        <v>16</v>
      </c>
      <c r="W22" s="81">
        <f>('[1]輸出 '!AA9+'[1]輸出 '!AC9+'[1]輸出 '!AE9)/1000</f>
        <v>417.68299999999999</v>
      </c>
      <c r="X22" s="81">
        <f>'[1]輸出 '!AJ9+'[1]輸出 '!AL9</f>
        <v>395</v>
      </c>
      <c r="Y22" s="81">
        <f>('[1]輸出 '!AK9+'[1]輸出 '!AM9)/1000</f>
        <v>1079.182</v>
      </c>
      <c r="Z22" s="82">
        <f t="shared" si="4"/>
        <v>694</v>
      </c>
      <c r="AA22" s="82">
        <f t="shared" si="4"/>
        <v>3190.502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694</v>
      </c>
      <c r="AE22" s="81">
        <f>('[1]輸出 '!AS9+'[1]輸出 '!AU9+'[1]輸出 '!AW9+'[1]輸出 '!AY9+'[1]輸出 '!BA9+'[1]輸出 '!BC9)/1000</f>
        <v>3190.502</v>
      </c>
      <c r="AF22" s="87" t="s">
        <v>44</v>
      </c>
    </row>
    <row r="23" spans="2:32">
      <c r="B23" s="86" t="s">
        <v>45</v>
      </c>
      <c r="C23" s="81">
        <f t="shared" si="0"/>
        <v>0</v>
      </c>
      <c r="D23" s="82">
        <f t="shared" si="1"/>
        <v>0</v>
      </c>
      <c r="E23" s="82">
        <f t="shared" si="2"/>
        <v>0</v>
      </c>
      <c r="F23" s="82">
        <f t="shared" si="3"/>
        <v>0</v>
      </c>
      <c r="G23" s="82">
        <f t="shared" si="3"/>
        <v>0</v>
      </c>
      <c r="H23" s="81">
        <f>'[1]輸出 '!D10</f>
        <v>0</v>
      </c>
      <c r="I23" s="81">
        <f>'[1]輸出 '!E10/1000</f>
        <v>0</v>
      </c>
      <c r="J23" s="81">
        <f>'[1]輸出 '!F10+'[1]輸出 '!H10</f>
        <v>0</v>
      </c>
      <c r="K23" s="81">
        <f>('[1]輸出 '!G10+'[1]輸出 '!I10)/1000</f>
        <v>0</v>
      </c>
      <c r="L23" s="81">
        <f>'[1]輸出 '!N10</f>
        <v>0</v>
      </c>
      <c r="M23" s="81">
        <f>'[1]輸出 '!O10/1000</f>
        <v>0</v>
      </c>
      <c r="N23" s="81">
        <f>'[1]輸出 '!P10</f>
        <v>0</v>
      </c>
      <c r="O23" s="81">
        <f>'[1]輸出 '!Q10/1000</f>
        <v>0</v>
      </c>
      <c r="P23" s="81">
        <f>'[1]輸出 '!T10</f>
        <v>0</v>
      </c>
      <c r="Q23" s="81">
        <f>'[1]輸出 '!U10/1000</f>
        <v>0</v>
      </c>
      <c r="R23" s="81">
        <f>'[1]輸出 '!J10+'[1]輸出 '!L10+'[1]輸出 '!R10</f>
        <v>0</v>
      </c>
      <c r="S23" s="81">
        <f>('[1]輸出 '!K10+'[1]輸出 '!M10+'[1]輸出 '!S10)/1000</f>
        <v>0</v>
      </c>
      <c r="T23" s="83" t="s">
        <v>26</v>
      </c>
      <c r="U23" s="81">
        <f>'[1]輸出 '!W10/1000</f>
        <v>0</v>
      </c>
      <c r="V23" s="81">
        <f>'[1]輸出 '!Z10</f>
        <v>0</v>
      </c>
      <c r="W23" s="81">
        <f>('[1]輸出 '!AA10+'[1]輸出 '!AC10+'[1]輸出 '!AE10)/1000</f>
        <v>0</v>
      </c>
      <c r="X23" s="81">
        <f>'[1]輸出 '!AJ10+'[1]輸出 '!AL10</f>
        <v>0</v>
      </c>
      <c r="Y23" s="81">
        <f>('[1]輸出 '!AK10+'[1]輸出 '!AM10)/1000</f>
        <v>0</v>
      </c>
      <c r="Z23" s="82">
        <f t="shared" si="4"/>
        <v>0</v>
      </c>
      <c r="AA23" s="82">
        <f t="shared" si="4"/>
        <v>0</v>
      </c>
      <c r="AB23" s="84">
        <f>'[1]輸出 '!AP10</f>
        <v>0</v>
      </c>
      <c r="AC23" s="81">
        <f>'[1]輸出 '!AQ10/1000</f>
        <v>0</v>
      </c>
      <c r="AD23" s="81">
        <f>'[1]輸出 '!AR10+'[1]輸出 '!AT10+'[1]輸出 '!AV10+'[1]輸出 '!AX10+'[1]輸出 '!AZ10+'[1]輸出 '!BB10</f>
        <v>0</v>
      </c>
      <c r="AE23" s="81">
        <f>('[1]輸出 '!AS10+'[1]輸出 '!AU10+'[1]輸出 '!AW10+'[1]輸出 '!AY10+'[1]輸出 '!BA10+'[1]輸出 '!BC10)/1000</f>
        <v>0</v>
      </c>
      <c r="AF23" s="87" t="s">
        <v>45</v>
      </c>
    </row>
    <row r="24" spans="2:32">
      <c r="B24" s="86" t="s">
        <v>46</v>
      </c>
      <c r="C24" s="81">
        <f t="shared" si="0"/>
        <v>0</v>
      </c>
      <c r="D24" s="82">
        <f t="shared" si="1"/>
        <v>0</v>
      </c>
      <c r="E24" s="82">
        <f t="shared" si="2"/>
        <v>0</v>
      </c>
      <c r="F24" s="82">
        <f t="shared" si="3"/>
        <v>0</v>
      </c>
      <c r="G24" s="82">
        <f t="shared" si="3"/>
        <v>0</v>
      </c>
      <c r="H24" s="81">
        <f>'[1]輸出 '!D11</f>
        <v>0</v>
      </c>
      <c r="I24" s="81">
        <f>'[1]輸出 '!E11/1000</f>
        <v>0</v>
      </c>
      <c r="J24" s="81">
        <f>'[1]輸出 '!F11+'[1]輸出 '!H11</f>
        <v>0</v>
      </c>
      <c r="K24" s="81">
        <f>('[1]輸出 '!G11+'[1]輸出 '!I11)/1000</f>
        <v>0</v>
      </c>
      <c r="L24" s="81">
        <f>'[1]輸出 '!N11</f>
        <v>0</v>
      </c>
      <c r="M24" s="81">
        <f>'[1]輸出 '!O11/1000</f>
        <v>0</v>
      </c>
      <c r="N24" s="81">
        <f>'[1]輸出 '!P11</f>
        <v>0</v>
      </c>
      <c r="O24" s="81">
        <f>'[1]輸出 '!Q11/1000</f>
        <v>0</v>
      </c>
      <c r="P24" s="81">
        <f>'[1]輸出 '!T11</f>
        <v>0</v>
      </c>
      <c r="Q24" s="81">
        <f>'[1]輸出 '!U11/1000</f>
        <v>0</v>
      </c>
      <c r="R24" s="81">
        <f>'[1]輸出 '!J11+'[1]輸出 '!L11+'[1]輸出 '!R11</f>
        <v>0</v>
      </c>
      <c r="S24" s="81">
        <f>('[1]輸出 '!K11+'[1]輸出 '!M11+'[1]輸出 '!S11)/1000</f>
        <v>0</v>
      </c>
      <c r="T24" s="83" t="s">
        <v>26</v>
      </c>
      <c r="U24" s="81">
        <f>'[1]輸出 '!W11/1000</f>
        <v>0</v>
      </c>
      <c r="V24" s="81">
        <f>'[1]輸出 '!Z11</f>
        <v>0</v>
      </c>
      <c r="W24" s="81">
        <f>('[1]輸出 '!AA11+'[1]輸出 '!AC11+'[1]輸出 '!AE11)/1000</f>
        <v>0</v>
      </c>
      <c r="X24" s="81">
        <f>'[1]輸出 '!AJ11+'[1]輸出 '!AL11</f>
        <v>0</v>
      </c>
      <c r="Y24" s="81">
        <f>('[1]輸出 '!AK11+'[1]輸出 '!AM11)/1000</f>
        <v>0</v>
      </c>
      <c r="Z24" s="82">
        <f t="shared" si="4"/>
        <v>0</v>
      </c>
      <c r="AA24" s="82">
        <f t="shared" si="4"/>
        <v>0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0</v>
      </c>
      <c r="AE24" s="81">
        <f>('[1]輸出 '!AS11+'[1]輸出 '!AU11+'[1]輸出 '!AW11+'[1]輸出 '!AY11+'[1]輸出 '!BA11+'[1]輸出 '!BC11)/1000</f>
        <v>0</v>
      </c>
      <c r="AF24" s="87" t="s">
        <v>46</v>
      </c>
    </row>
    <row r="25" spans="2:32">
      <c r="B25" s="86" t="s">
        <v>47</v>
      </c>
      <c r="C25" s="81">
        <f t="shared" si="0"/>
        <v>0</v>
      </c>
      <c r="D25" s="82">
        <f t="shared" si="1"/>
        <v>0</v>
      </c>
      <c r="E25" s="82">
        <f t="shared" si="2"/>
        <v>0</v>
      </c>
      <c r="F25" s="82">
        <f t="shared" si="3"/>
        <v>0</v>
      </c>
      <c r="G25" s="82">
        <f t="shared" si="3"/>
        <v>0</v>
      </c>
      <c r="H25" s="81">
        <f>'[1]輸出 '!D12</f>
        <v>0</v>
      </c>
      <c r="I25" s="81">
        <f>'[1]輸出 '!E12/1000</f>
        <v>0</v>
      </c>
      <c r="J25" s="81">
        <f>'[1]輸出 '!F12+'[1]輸出 '!H12</f>
        <v>0</v>
      </c>
      <c r="K25" s="81">
        <f>('[1]輸出 '!G12+'[1]輸出 '!I12)/1000</f>
        <v>0</v>
      </c>
      <c r="L25" s="81">
        <f>'[1]輸出 '!N12</f>
        <v>0</v>
      </c>
      <c r="M25" s="81">
        <f>'[1]輸出 '!O12/1000</f>
        <v>0</v>
      </c>
      <c r="N25" s="81">
        <f>'[1]輸出 '!P12</f>
        <v>0</v>
      </c>
      <c r="O25" s="81">
        <f>'[1]輸出 '!Q12/1000</f>
        <v>0</v>
      </c>
      <c r="P25" s="81">
        <f>'[1]輸出 '!T12</f>
        <v>0</v>
      </c>
      <c r="Q25" s="81">
        <f>'[1]輸出 '!U12/1000</f>
        <v>0</v>
      </c>
      <c r="R25" s="81">
        <f>'[1]輸出 '!J12+'[1]輸出 '!L12+'[1]輸出 '!R12</f>
        <v>0</v>
      </c>
      <c r="S25" s="81">
        <f>('[1]輸出 '!K12+'[1]輸出 '!M12+'[1]輸出 '!S12)/1000</f>
        <v>0</v>
      </c>
      <c r="T25" s="83" t="s">
        <v>26</v>
      </c>
      <c r="U25" s="81">
        <f>'[1]輸出 '!W12/1000</f>
        <v>0</v>
      </c>
      <c r="V25" s="81">
        <f>'[1]輸出 '!Z12</f>
        <v>0</v>
      </c>
      <c r="W25" s="81">
        <f>('[1]輸出 '!AA12+'[1]輸出 '!AC12+'[1]輸出 '!AE12)/1000</f>
        <v>0</v>
      </c>
      <c r="X25" s="81">
        <f>'[1]輸出 '!AJ12+'[1]輸出 '!AL12</f>
        <v>0</v>
      </c>
      <c r="Y25" s="81">
        <f>('[1]輸出 '!AK12+'[1]輸出 '!AM12)/1000</f>
        <v>0</v>
      </c>
      <c r="Z25" s="82">
        <f t="shared" si="4"/>
        <v>0</v>
      </c>
      <c r="AA25" s="82">
        <f t="shared" si="4"/>
        <v>0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0</v>
      </c>
      <c r="AE25" s="81">
        <f>('[1]輸出 '!AS12+'[1]輸出 '!AU12+'[1]輸出 '!AW12+'[1]輸出 '!AY12+'[1]輸出 '!BA12+'[1]輸出 '!BC12)/1000</f>
        <v>0</v>
      </c>
      <c r="AF25" s="87" t="s">
        <v>47</v>
      </c>
    </row>
    <row r="26" spans="2:32">
      <c r="B26" s="86" t="s">
        <v>48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26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26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2025-06-02T01:22:05Z</dcterms:created>
  <dcterms:modified xsi:type="dcterms:W3CDTF">2025-06-02T01:23:37Z</dcterms:modified>
</cp:coreProperties>
</file>