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E3656760-018E-4805-9520-64D1CA99E0EC}" xr6:coauthVersionLast="47" xr6:coauthVersionMax="47" xr10:uidLastSave="{00000000-0000-0000-0000-000000000000}"/>
  <bookViews>
    <workbookView xWindow="22932" yWindow="-108" windowWidth="23256" windowHeight="12456" xr2:uid="{8C4BE021-1CA8-4A6F-A301-796A37BB4DA8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A32" i="1" s="1"/>
  <c r="AD32" i="1"/>
  <c r="AC32" i="1"/>
  <c r="AB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 s="1"/>
  <c r="F32" i="1"/>
  <c r="D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G31" i="1" s="1"/>
  <c r="E31" i="1" s="1"/>
  <c r="C31" i="1" s="1"/>
  <c r="J31" i="1"/>
  <c r="F31" i="1" s="1"/>
  <c r="D31" i="1" s="1"/>
  <c r="I31" i="1"/>
  <c r="H31" i="1"/>
  <c r="AE30" i="1"/>
  <c r="AD30" i="1"/>
  <c r="AC30" i="1"/>
  <c r="AB30" i="1"/>
  <c r="Z30" i="1" s="1"/>
  <c r="AA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D30" i="1" s="1"/>
  <c r="M30" i="1"/>
  <c r="L30" i="1"/>
  <c r="K30" i="1"/>
  <c r="J30" i="1"/>
  <c r="I30" i="1"/>
  <c r="H30" i="1"/>
  <c r="G30" i="1"/>
  <c r="F30" i="1"/>
  <c r="AE29" i="1"/>
  <c r="AA29" i="1" s="1"/>
  <c r="AD29" i="1"/>
  <c r="AC29" i="1"/>
  <c r="AB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 s="1"/>
  <c r="F29" i="1"/>
  <c r="D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G28" i="1" s="1"/>
  <c r="E28" i="1" s="1"/>
  <c r="C28" i="1" s="1"/>
  <c r="J28" i="1"/>
  <c r="F28" i="1" s="1"/>
  <c r="D28" i="1" s="1"/>
  <c r="I28" i="1"/>
  <c r="H28" i="1"/>
  <c r="AE27" i="1"/>
  <c r="AD27" i="1"/>
  <c r="AC27" i="1"/>
  <c r="AB27" i="1"/>
  <c r="Z27" i="1" s="1"/>
  <c r="AA27" i="1"/>
  <c r="Y27" i="1"/>
  <c r="X27" i="1"/>
  <c r="W27" i="1"/>
  <c r="V27" i="1"/>
  <c r="U27" i="1"/>
  <c r="S27" i="1"/>
  <c r="R27" i="1"/>
  <c r="Q27" i="1"/>
  <c r="P27" i="1"/>
  <c r="O27" i="1"/>
  <c r="E27" i="1" s="1"/>
  <c r="C27" i="1" s="1"/>
  <c r="N27" i="1"/>
  <c r="D27" i="1" s="1"/>
  <c r="M27" i="1"/>
  <c r="L27" i="1"/>
  <c r="K27" i="1"/>
  <c r="J27" i="1"/>
  <c r="I27" i="1"/>
  <c r="H27" i="1"/>
  <c r="G27" i="1"/>
  <c r="F27" i="1"/>
  <c r="AE26" i="1"/>
  <c r="AA26" i="1" s="1"/>
  <c r="AD26" i="1"/>
  <c r="AC26" i="1"/>
  <c r="AB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 s="1"/>
  <c r="F26" i="1"/>
  <c r="D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G25" i="1" s="1"/>
  <c r="E25" i="1" s="1"/>
  <c r="C25" i="1" s="1"/>
  <c r="J25" i="1"/>
  <c r="F25" i="1" s="1"/>
  <c r="D25" i="1" s="1"/>
  <c r="I25" i="1"/>
  <c r="H25" i="1"/>
  <c r="AE24" i="1"/>
  <c r="AD24" i="1"/>
  <c r="AC24" i="1"/>
  <c r="AB24" i="1"/>
  <c r="Z24" i="1" s="1"/>
  <c r="AA24" i="1"/>
  <c r="Y24" i="1"/>
  <c r="X24" i="1"/>
  <c r="W24" i="1"/>
  <c r="V24" i="1"/>
  <c r="U24" i="1"/>
  <c r="S24" i="1"/>
  <c r="R24" i="1"/>
  <c r="Q24" i="1"/>
  <c r="P24" i="1"/>
  <c r="O24" i="1"/>
  <c r="E24" i="1" s="1"/>
  <c r="C24" i="1" s="1"/>
  <c r="N24" i="1"/>
  <c r="D24" i="1" s="1"/>
  <c r="M24" i="1"/>
  <c r="L24" i="1"/>
  <c r="K24" i="1"/>
  <c r="J24" i="1"/>
  <c r="I24" i="1"/>
  <c r="H24" i="1"/>
  <c r="G24" i="1"/>
  <c r="F24" i="1"/>
  <c r="AE23" i="1"/>
  <c r="AA23" i="1" s="1"/>
  <c r="AD23" i="1"/>
  <c r="AC23" i="1"/>
  <c r="AB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 s="1"/>
  <c r="F23" i="1"/>
  <c r="D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G22" i="1" s="1"/>
  <c r="E22" i="1" s="1"/>
  <c r="C22" i="1" s="1"/>
  <c r="J22" i="1"/>
  <c r="F22" i="1" s="1"/>
  <c r="D22" i="1" s="1"/>
  <c r="I22" i="1"/>
  <c r="H22" i="1"/>
  <c r="AE21" i="1"/>
  <c r="AD21" i="1"/>
  <c r="AC21" i="1"/>
  <c r="AB21" i="1"/>
  <c r="Z21" i="1" s="1"/>
  <c r="AA21" i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D21" i="1" s="1"/>
  <c r="M21" i="1"/>
  <c r="L21" i="1"/>
  <c r="K21" i="1"/>
  <c r="J21" i="1"/>
  <c r="I21" i="1"/>
  <c r="H21" i="1"/>
  <c r="G21" i="1"/>
  <c r="F21" i="1"/>
  <c r="AE20" i="1"/>
  <c r="AA20" i="1" s="1"/>
  <c r="AD20" i="1"/>
  <c r="AC20" i="1"/>
  <c r="AB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 s="1"/>
  <c r="F20" i="1"/>
  <c r="D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G19" i="1" s="1"/>
  <c r="E19" i="1" s="1"/>
  <c r="C19" i="1" s="1"/>
  <c r="J19" i="1"/>
  <c r="F19" i="1" s="1"/>
  <c r="D19" i="1" s="1"/>
  <c r="I19" i="1"/>
  <c r="H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 s="1"/>
  <c r="D17" i="1" s="1"/>
  <c r="G17" i="1"/>
  <c r="E17" i="1" s="1"/>
  <c r="C17" i="1" s="1"/>
  <c r="C32" i="1" l="1"/>
  <c r="C29" i="1"/>
  <c r="C26" i="1"/>
  <c r="C23" i="1"/>
  <c r="C20" i="1"/>
</calcChain>
</file>

<file path=xl/sharedStrings.xml><?xml version="1.0" encoding="utf-8"?>
<sst xmlns="http://schemas.openxmlformats.org/spreadsheetml/2006/main" count="127" uniqueCount="55">
  <si>
    <t>輸出統計（2015年～2025年）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</si>
  <si>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</si>
  <si>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</si>
  <si>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</si>
  <si>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</si>
  <si>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</si>
  <si>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</si>
  <si>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</si>
  <si>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</si>
  <si>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</si>
  <si>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</si>
  <si>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</si>
  <si>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</si>
  <si>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</si>
  <si>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</si>
  <si>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</si>
  <si>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</si>
  <si>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</si>
  <si>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</si>
  <si>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</si>
  <si>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</si>
  <si>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</si>
  <si>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</si>
  <si>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</si>
  <si>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</si>
  <si>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</si>
  <si>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</si>
  <si>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</si>
  <si>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</si>
  <si>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</si>
  <si>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</si>
  <si>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</si>
  <si>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</si>
  <si>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</si>
  <si>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</si>
  <si>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</si>
  <si>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2024年累計</t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</si>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</sst>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2CB68417-5413-45C3-8D09-6C7273576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8">
          <cell r="D8">
            <v>4</v>
          </cell>
          <cell r="E8">
            <v>309681</v>
          </cell>
          <cell r="H8">
            <v>88</v>
          </cell>
          <cell r="I8">
            <v>7319305</v>
          </cell>
          <cell r="J8">
            <v>6</v>
          </cell>
          <cell r="K8">
            <v>33516</v>
          </cell>
          <cell r="L8">
            <v>3</v>
          </cell>
          <cell r="M8">
            <v>290000</v>
          </cell>
          <cell r="N8">
            <v>1</v>
          </cell>
          <cell r="O8">
            <v>5800</v>
          </cell>
          <cell r="P8">
            <v>1</v>
          </cell>
          <cell r="Q8">
            <v>23721</v>
          </cell>
          <cell r="R8">
            <v>26</v>
          </cell>
          <cell r="S8">
            <v>701985</v>
          </cell>
          <cell r="T8">
            <v>1334</v>
          </cell>
          <cell r="U8">
            <v>2935274</v>
          </cell>
          <cell r="W8">
            <v>1233136</v>
          </cell>
          <cell r="Z8">
            <v>49</v>
          </cell>
          <cell r="AA8">
            <v>116148</v>
          </cell>
          <cell r="AC8">
            <v>39110</v>
          </cell>
          <cell r="AE8">
            <v>245006</v>
          </cell>
          <cell r="AJ8">
            <v>291</v>
          </cell>
          <cell r="AK8">
            <v>846575</v>
          </cell>
          <cell r="AM8">
            <v>320912</v>
          </cell>
          <cell r="AP8">
            <v>2</v>
          </cell>
          <cell r="AQ8">
            <v>9500</v>
          </cell>
          <cell r="AR8">
            <v>249</v>
          </cell>
          <cell r="AS8">
            <v>486597</v>
          </cell>
          <cell r="AT8">
            <v>13</v>
          </cell>
          <cell r="AU8">
            <v>116792</v>
          </cell>
          <cell r="AV8">
            <v>8</v>
          </cell>
          <cell r="AW8">
            <v>1546107</v>
          </cell>
          <cell r="AX8">
            <v>3</v>
          </cell>
          <cell r="AY8">
            <v>58729</v>
          </cell>
          <cell r="AZ8">
            <v>176</v>
          </cell>
          <cell r="BA8">
            <v>443672</v>
          </cell>
          <cell r="BC8">
            <v>1416754</v>
          </cell>
        </row>
        <row r="9">
          <cell r="D9">
            <v>2</v>
          </cell>
          <cell r="E9">
            <v>99000</v>
          </cell>
          <cell r="F9">
            <v>20</v>
          </cell>
          <cell r="G9">
            <v>15864</v>
          </cell>
          <cell r="H9">
            <v>105</v>
          </cell>
          <cell r="I9">
            <v>5566554</v>
          </cell>
          <cell r="J9">
            <v>4</v>
          </cell>
          <cell r="K9">
            <v>119009</v>
          </cell>
          <cell r="N9">
            <v>1</v>
          </cell>
          <cell r="O9">
            <v>398415</v>
          </cell>
          <cell r="P9">
            <v>1</v>
          </cell>
          <cell r="Q9">
            <v>204480</v>
          </cell>
          <cell r="R9">
            <v>29</v>
          </cell>
          <cell r="S9">
            <v>1082749</v>
          </cell>
          <cell r="T9">
            <v>2071</v>
          </cell>
          <cell r="U9">
            <v>2590870</v>
          </cell>
          <cell r="W9">
            <v>583791</v>
          </cell>
          <cell r="Z9">
            <v>16</v>
          </cell>
          <cell r="AA9">
            <v>66225</v>
          </cell>
          <cell r="AC9">
            <v>56145</v>
          </cell>
          <cell r="AE9">
            <v>295313</v>
          </cell>
          <cell r="AJ9">
            <v>395</v>
          </cell>
          <cell r="AK9">
            <v>830232</v>
          </cell>
          <cell r="AM9">
            <v>248950</v>
          </cell>
          <cell r="AR9">
            <v>462</v>
          </cell>
          <cell r="AS9">
            <v>444035</v>
          </cell>
          <cell r="AT9">
            <v>2</v>
          </cell>
          <cell r="AU9">
            <v>288152</v>
          </cell>
          <cell r="AV9">
            <v>4</v>
          </cell>
          <cell r="AW9">
            <v>846090</v>
          </cell>
          <cell r="AX9">
            <v>3</v>
          </cell>
          <cell r="AY9">
            <v>5177</v>
          </cell>
          <cell r="AZ9">
            <v>223</v>
          </cell>
          <cell r="BA9">
            <v>1049131</v>
          </cell>
          <cell r="BC9">
            <v>557917</v>
          </cell>
        </row>
        <row r="10">
          <cell r="D10">
            <v>3</v>
          </cell>
          <cell r="E10">
            <v>98300</v>
          </cell>
          <cell r="H10">
            <v>75</v>
          </cell>
          <cell r="I10">
            <v>3536139</v>
          </cell>
          <cell r="J10">
            <v>1</v>
          </cell>
          <cell r="K10">
            <v>46350</v>
          </cell>
          <cell r="N10">
            <v>6</v>
          </cell>
          <cell r="O10">
            <v>55008</v>
          </cell>
          <cell r="R10">
            <v>16</v>
          </cell>
          <cell r="S10">
            <v>1626088</v>
          </cell>
          <cell r="T10">
            <v>1255</v>
          </cell>
          <cell r="U10">
            <v>1952106</v>
          </cell>
          <cell r="W10">
            <v>520826</v>
          </cell>
          <cell r="Z10">
            <v>16</v>
          </cell>
          <cell r="AA10">
            <v>56465</v>
          </cell>
          <cell r="AC10">
            <v>35432</v>
          </cell>
          <cell r="AE10">
            <v>221772</v>
          </cell>
          <cell r="AJ10">
            <v>332</v>
          </cell>
          <cell r="AK10">
            <v>687001</v>
          </cell>
          <cell r="AM10">
            <v>238727</v>
          </cell>
          <cell r="AP10">
            <v>2</v>
          </cell>
          <cell r="AQ10">
            <v>473426</v>
          </cell>
          <cell r="AR10">
            <v>455</v>
          </cell>
          <cell r="AS10">
            <v>353756</v>
          </cell>
          <cell r="AT10">
            <v>33</v>
          </cell>
          <cell r="AU10">
            <v>4171</v>
          </cell>
          <cell r="AV10">
            <v>5</v>
          </cell>
          <cell r="AW10">
            <v>674418</v>
          </cell>
          <cell r="AX10">
            <v>7</v>
          </cell>
          <cell r="AY10">
            <v>45262</v>
          </cell>
          <cell r="AZ10">
            <v>338</v>
          </cell>
          <cell r="BA10">
            <v>290810</v>
          </cell>
          <cell r="BC10">
            <v>727272</v>
          </cell>
        </row>
        <row r="11">
          <cell r="D11">
            <v>2</v>
          </cell>
          <cell r="E11">
            <v>190488</v>
          </cell>
          <cell r="F11">
            <v>5</v>
          </cell>
          <cell r="G11">
            <v>245</v>
          </cell>
          <cell r="H11">
            <v>98</v>
          </cell>
          <cell r="I11">
            <v>7057809</v>
          </cell>
          <cell r="J11">
            <v>1</v>
          </cell>
          <cell r="K11">
            <v>19680</v>
          </cell>
          <cell r="N11">
            <v>8</v>
          </cell>
          <cell r="O11">
            <v>9770</v>
          </cell>
          <cell r="P11">
            <v>3</v>
          </cell>
          <cell r="Q11">
            <v>177673</v>
          </cell>
          <cell r="R11">
            <v>25</v>
          </cell>
          <cell r="S11">
            <v>423001</v>
          </cell>
          <cell r="T11">
            <v>1563</v>
          </cell>
          <cell r="U11">
            <v>3212643</v>
          </cell>
          <cell r="W11">
            <v>461626</v>
          </cell>
          <cell r="Z11">
            <v>25</v>
          </cell>
          <cell r="AA11">
            <v>101797</v>
          </cell>
          <cell r="AC11">
            <v>29369</v>
          </cell>
          <cell r="AE11">
            <v>244864</v>
          </cell>
          <cell r="AJ11">
            <v>303</v>
          </cell>
          <cell r="AK11">
            <v>635397</v>
          </cell>
          <cell r="AM11">
            <v>206236</v>
          </cell>
          <cell r="AR11">
            <v>1209</v>
          </cell>
          <cell r="AS11">
            <v>476081</v>
          </cell>
          <cell r="AT11">
            <v>10</v>
          </cell>
          <cell r="AU11">
            <v>1297</v>
          </cell>
          <cell r="AV11">
            <v>8</v>
          </cell>
          <cell r="AW11">
            <v>1371458</v>
          </cell>
          <cell r="AX11">
            <v>5</v>
          </cell>
          <cell r="AY11">
            <v>75748</v>
          </cell>
          <cell r="AZ11">
            <v>175</v>
          </cell>
          <cell r="BA11">
            <v>302489</v>
          </cell>
          <cell r="BC11">
            <v>575522</v>
          </cell>
        </row>
        <row r="12">
          <cell r="D12">
            <v>5</v>
          </cell>
          <cell r="E12">
            <v>387677</v>
          </cell>
          <cell r="H12">
            <v>97</v>
          </cell>
          <cell r="I12">
            <v>6826778</v>
          </cell>
          <cell r="J12">
            <v>4</v>
          </cell>
          <cell r="K12">
            <v>160674</v>
          </cell>
          <cell r="L12">
            <v>1</v>
          </cell>
          <cell r="M12">
            <v>1946</v>
          </cell>
          <cell r="N12">
            <v>1</v>
          </cell>
          <cell r="O12">
            <v>152309</v>
          </cell>
          <cell r="P12">
            <v>600</v>
          </cell>
          <cell r="Q12">
            <v>7530</v>
          </cell>
          <cell r="R12">
            <v>16</v>
          </cell>
          <cell r="S12">
            <v>205844</v>
          </cell>
          <cell r="T12">
            <v>1097</v>
          </cell>
          <cell r="U12">
            <v>1946221</v>
          </cell>
          <cell r="W12">
            <v>522620</v>
          </cell>
          <cell r="Z12">
            <v>19</v>
          </cell>
          <cell r="AA12">
            <v>103995</v>
          </cell>
          <cell r="AC12">
            <v>33304</v>
          </cell>
          <cell r="AE12">
            <v>306348</v>
          </cell>
          <cell r="AJ12">
            <v>213</v>
          </cell>
          <cell r="AK12">
            <v>1148031</v>
          </cell>
          <cell r="AM12">
            <v>167107</v>
          </cell>
          <cell r="AR12">
            <v>693</v>
          </cell>
          <cell r="AS12">
            <v>491426</v>
          </cell>
          <cell r="AT12">
            <v>2</v>
          </cell>
          <cell r="AU12">
            <v>14324</v>
          </cell>
          <cell r="AV12">
            <v>6</v>
          </cell>
          <cell r="AW12">
            <v>875229</v>
          </cell>
          <cell r="AX12">
            <v>6</v>
          </cell>
          <cell r="AY12">
            <v>41333</v>
          </cell>
          <cell r="AZ12">
            <v>80</v>
          </cell>
          <cell r="BA12">
            <v>250326</v>
          </cell>
          <cell r="BC12">
            <v>556368</v>
          </cell>
        </row>
        <row r="20">
          <cell r="D20">
            <v>22</v>
          </cell>
          <cell r="E20">
            <v>1290590</v>
          </cell>
          <cell r="F20">
            <v>26</v>
          </cell>
          <cell r="G20">
            <v>34779</v>
          </cell>
          <cell r="H20">
            <v>639</v>
          </cell>
          <cell r="I20">
            <v>41313401</v>
          </cell>
          <cell r="J20">
            <v>21</v>
          </cell>
          <cell r="K20">
            <v>1434488</v>
          </cell>
          <cell r="L20">
            <v>5</v>
          </cell>
          <cell r="M20">
            <v>294246</v>
          </cell>
          <cell r="N20">
            <v>18</v>
          </cell>
          <cell r="O20">
            <v>649911</v>
          </cell>
          <cell r="P20">
            <v>612</v>
          </cell>
          <cell r="Q20">
            <v>629098</v>
          </cell>
          <cell r="R20">
            <v>153</v>
          </cell>
          <cell r="S20">
            <v>5526804</v>
          </cell>
          <cell r="T20">
            <v>8968</v>
          </cell>
          <cell r="U20">
            <v>17365075</v>
          </cell>
          <cell r="W20">
            <v>4191944</v>
          </cell>
          <cell r="AH20">
            <v>177</v>
          </cell>
          <cell r="AI20">
            <v>2590375</v>
          </cell>
          <cell r="AN20">
            <v>2020</v>
          </cell>
          <cell r="AO20">
            <v>7326338</v>
          </cell>
          <cell r="AP20">
            <v>10</v>
          </cell>
          <cell r="AQ20">
            <v>554398</v>
          </cell>
          <cell r="AR20">
            <v>4197</v>
          </cell>
          <cell r="AS20">
            <v>2879319</v>
          </cell>
          <cell r="AT20">
            <v>64</v>
          </cell>
          <cell r="AU20">
            <v>693141</v>
          </cell>
          <cell r="AV20">
            <v>44</v>
          </cell>
          <cell r="AW20">
            <v>7642570</v>
          </cell>
          <cell r="AX20">
            <v>28</v>
          </cell>
          <cell r="AY20">
            <v>287882</v>
          </cell>
          <cell r="AZ20">
            <v>1200</v>
          </cell>
          <cell r="BA20">
            <v>2855505</v>
          </cell>
          <cell r="BB20">
            <v>0</v>
          </cell>
          <cell r="BC20">
            <v>4862998</v>
          </cell>
        </row>
      </sheetData>
      <sheetData sheetId="1"/>
      <sheetData sheetId="2"/>
      <sheetData sheetId="3">
        <row r="6">
          <cell r="G6">
            <v>1.1723750007475409</v>
          </cell>
        </row>
        <row r="9">
          <cell r="G9">
            <v>0.94518570575264749</v>
          </cell>
        </row>
        <row r="12">
          <cell r="G12">
            <v>1.3466399336232355</v>
          </cell>
        </row>
        <row r="15">
          <cell r="G15">
            <v>0.98578140439587092</v>
          </cell>
        </row>
        <row r="18">
          <cell r="G18">
            <v>1.134516550890025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4B0E-95FB-4317-9C58-E9B57C4FED23}">
  <dimension ref="B1:AF32"/>
  <sheetViews>
    <sheetView tabSelected="1" workbookViewId="0">
      <selection sqref="A1:XFD1048576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26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25</v>
      </c>
    </row>
    <row r="8" spans="2:32">
      <c r="B8" s="48" t="s">
        <v>27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26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27</v>
      </c>
    </row>
    <row r="9" spans="2:32">
      <c r="B9" s="48" t="s">
        <v>28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26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28</v>
      </c>
    </row>
    <row r="10" spans="2:32">
      <c r="B10" s="48" t="s">
        <v>29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26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29</v>
      </c>
    </row>
    <row r="11" spans="2:32">
      <c r="B11" s="48" t="s">
        <v>30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26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30</v>
      </c>
    </row>
    <row r="12" spans="2:32">
      <c r="B12" s="48" t="s">
        <v>31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26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31</v>
      </c>
    </row>
    <row r="13" spans="2:32">
      <c r="B13" s="55" t="s">
        <v>32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26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32</v>
      </c>
    </row>
    <row r="14" spans="2:32">
      <c r="B14" s="55" t="s">
        <v>33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33</v>
      </c>
    </row>
    <row r="15" spans="2:32" ht="15" customHeight="1">
      <c r="B15" s="55" t="s">
        <v>34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34</v>
      </c>
    </row>
    <row r="16" spans="2:32" ht="12.6" customHeight="1">
      <c r="B16" s="59" t="s">
        <v>35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102422.86199999999</v>
      </c>
      <c r="D17" s="67">
        <f>F17+L17+N17+P17+R17</f>
        <v>10464</v>
      </c>
      <c r="E17" s="66">
        <f>(G17+M17+O17+Q17+S17+U17)</f>
        <v>72730.335999999996</v>
      </c>
      <c r="F17" s="66">
        <f>H17+J17</f>
        <v>687</v>
      </c>
      <c r="G17" s="66">
        <f>I17+K17</f>
        <v>42638.77</v>
      </c>
      <c r="H17" s="66">
        <f>'[1]輸出 '!D20</f>
        <v>22</v>
      </c>
      <c r="I17" s="66">
        <f>'[1]輸出 '!E20/1000</f>
        <v>1290.5899999999999</v>
      </c>
      <c r="J17" s="66">
        <f>'[1]輸出 '!F20+'[1]輸出 '!H20</f>
        <v>665</v>
      </c>
      <c r="K17" s="66">
        <f>('[1]輸出 '!G20+'[1]輸出 '!I20)/1000</f>
        <v>41348.18</v>
      </c>
      <c r="L17" s="66">
        <f>'[1]輸出 '!N20</f>
        <v>18</v>
      </c>
      <c r="M17" s="66">
        <f>'[1]輸出 '!O20/1000</f>
        <v>649.91099999999994</v>
      </c>
      <c r="N17" s="66">
        <f>'[1]輸出 '!P20</f>
        <v>612</v>
      </c>
      <c r="O17" s="66">
        <f>'[1]輸出 '!Q20/1000</f>
        <v>629.09799999999996</v>
      </c>
      <c r="P17" s="66">
        <f>'[1]輸出 '!T20</f>
        <v>8968</v>
      </c>
      <c r="Q17" s="66">
        <f>'[1]輸出 '!U20/1000</f>
        <v>17365.075000000001</v>
      </c>
      <c r="R17" s="66">
        <f>'[1]輸出 '!J20+'[1]輸出 '!L20+'[1]輸出 '!R20</f>
        <v>179</v>
      </c>
      <c r="S17" s="66">
        <f>('[1]輸出 '!K20+'[1]輸出 '!M20+'[1]輸出 '!S20)/1000</f>
        <v>7255.5379999999996</v>
      </c>
      <c r="T17" s="68"/>
      <c r="U17" s="66">
        <f>'[1]輸出 '!W20/1000</f>
        <v>4191.9440000000004</v>
      </c>
      <c r="V17" s="66">
        <f>'[1]輸出 '!AH20</f>
        <v>177</v>
      </c>
      <c r="W17" s="66">
        <f>'[1]輸出 '!AI20/1000</f>
        <v>2590.375</v>
      </c>
      <c r="X17" s="66">
        <f>'[1]輸出 '!AN20</f>
        <v>2020</v>
      </c>
      <c r="Y17" s="66">
        <f>'[1]輸出 '!AO20/1000</f>
        <v>7326.3379999999997</v>
      </c>
      <c r="Z17" s="66">
        <f>AB17+AD17</f>
        <v>5543</v>
      </c>
      <c r="AA17" s="66">
        <f>AC17+AE17</f>
        <v>19775.813000000002</v>
      </c>
      <c r="AB17" s="69">
        <f>'[1]輸出 '!AP20</f>
        <v>10</v>
      </c>
      <c r="AC17" s="66">
        <f>'[1]輸出 '!AQ20/1000</f>
        <v>554.39800000000002</v>
      </c>
      <c r="AD17" s="66">
        <f>'[1]輸出 '!AR20+'[1]輸出 '!AT20+'[1]輸出 '!AV20+'[1]輸出 '!AX20+'[1]輸出 '!AZ20+'[1]輸出 '!BB20</f>
        <v>5533</v>
      </c>
      <c r="AE17" s="66">
        <f>('[1]輸出 '!AS20+'[1]輸出 '!AU20+'[1]輸出 '!AW20+'[1]輸出 '!AY20+'[1]輸出 '!BA20+'[1]輸出 '!BC20)/1000</f>
        <v>19221.415000000001</v>
      </c>
      <c r="AF17" s="70" t="s">
        <v>38</v>
      </c>
    </row>
    <row r="18" spans="2:32" ht="19.2" thickTop="1" thickBot="1">
      <c r="B18" s="72" t="s">
        <v>39</v>
      </c>
      <c r="C18" s="73">
        <f>[1]速報!G18</f>
        <v>1.134516550890025</v>
      </c>
      <c r="D18" s="74"/>
      <c r="E18" s="75">
        <f>[1]速報!G6</f>
        <v>1.1723750007475409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0.94518570575264749</v>
      </c>
      <c r="X18" s="76"/>
      <c r="Y18" s="75">
        <f>[1]速報!G12</f>
        <v>1.3466399336232355</v>
      </c>
      <c r="Z18" s="76"/>
      <c r="AA18" s="75">
        <f>[1]速報!G15</f>
        <v>0.98578140439587092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26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26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42</v>
      </c>
    </row>
    <row r="21" spans="2:32">
      <c r="B21" s="86" t="s">
        <v>43</v>
      </c>
      <c r="C21" s="81">
        <f t="shared" si="0"/>
        <v>18498.32</v>
      </c>
      <c r="D21" s="82">
        <f t="shared" si="1"/>
        <v>1463</v>
      </c>
      <c r="E21" s="82">
        <f t="shared" si="2"/>
        <v>12852.418</v>
      </c>
      <c r="F21" s="82">
        <f t="shared" si="3"/>
        <v>92</v>
      </c>
      <c r="G21" s="82">
        <f t="shared" si="3"/>
        <v>7628.9859999999999</v>
      </c>
      <c r="H21" s="81">
        <f>'[1]輸出 '!D8</f>
        <v>4</v>
      </c>
      <c r="I21" s="81">
        <f>'[1]輸出 '!E8/1000</f>
        <v>309.68099999999998</v>
      </c>
      <c r="J21" s="81">
        <f>'[1]輸出 '!F8+'[1]輸出 '!H8</f>
        <v>88</v>
      </c>
      <c r="K21" s="81">
        <f>('[1]輸出 '!G8+'[1]輸出 '!I8)/1000</f>
        <v>7319.3050000000003</v>
      </c>
      <c r="L21" s="81">
        <f>'[1]輸出 '!N8</f>
        <v>1</v>
      </c>
      <c r="M21" s="81">
        <f>'[1]輸出 '!O8/1000</f>
        <v>5.8</v>
      </c>
      <c r="N21" s="81">
        <f>'[1]輸出 '!P8</f>
        <v>1</v>
      </c>
      <c r="O21" s="81">
        <f>'[1]輸出 '!Q8/1000</f>
        <v>23.721</v>
      </c>
      <c r="P21" s="81">
        <f>'[1]輸出 '!T8</f>
        <v>1334</v>
      </c>
      <c r="Q21" s="81">
        <f>'[1]輸出 '!U8/1000</f>
        <v>2935.2739999999999</v>
      </c>
      <c r="R21" s="81">
        <f>'[1]輸出 '!J8+'[1]輸出 '!L8+'[1]輸出 '!R8</f>
        <v>35</v>
      </c>
      <c r="S21" s="81">
        <f>('[1]輸出 '!K8+'[1]輸出 '!M8+'[1]輸出 '!S8)/1000</f>
        <v>1025.501</v>
      </c>
      <c r="T21" s="83" t="s">
        <v>26</v>
      </c>
      <c r="U21" s="81">
        <f>'[1]輸出 '!W8/1000</f>
        <v>1233.136</v>
      </c>
      <c r="V21" s="81">
        <f>'[1]輸出 '!Z8</f>
        <v>49</v>
      </c>
      <c r="W21" s="81">
        <f>('[1]輸出 '!AA8+'[1]輸出 '!AC8+'[1]輸出 '!AE8)/1000</f>
        <v>400.26400000000001</v>
      </c>
      <c r="X21" s="81">
        <f>'[1]輸出 '!AJ8+'[1]輸出 '!AL8</f>
        <v>291</v>
      </c>
      <c r="Y21" s="81">
        <f>('[1]輸出 '!AK8+'[1]輸出 '!AM8)/1000</f>
        <v>1167.4870000000001</v>
      </c>
      <c r="Z21" s="82">
        <f t="shared" si="4"/>
        <v>451</v>
      </c>
      <c r="AA21" s="82">
        <f t="shared" si="4"/>
        <v>4078.1509999999998</v>
      </c>
      <c r="AB21" s="84">
        <f>'[1]輸出 '!AP8</f>
        <v>2</v>
      </c>
      <c r="AC21" s="81">
        <f>'[1]輸出 '!AQ8/1000</f>
        <v>9.5</v>
      </c>
      <c r="AD21" s="81">
        <f>'[1]輸出 '!AR8+'[1]輸出 '!AT8+'[1]輸出 '!AV8+'[1]輸出 '!AX8+'[1]輸出 '!AZ8+'[1]輸出 '!BB8</f>
        <v>449</v>
      </c>
      <c r="AE21" s="81">
        <f>('[1]輸出 '!AS8+'[1]輸出 '!AU8+'[1]輸出 '!AW8+'[1]輸出 '!AY8+'[1]輸出 '!BA8+'[1]輸出 '!BC8)/1000</f>
        <v>4068.6509999999998</v>
      </c>
      <c r="AF21" s="87" t="s">
        <v>43</v>
      </c>
    </row>
    <row r="22" spans="2:32">
      <c r="B22" s="86" t="s">
        <v>44</v>
      </c>
      <c r="C22" s="81">
        <f t="shared" si="0"/>
        <v>15348.098999999998</v>
      </c>
      <c r="D22" s="82">
        <f t="shared" si="1"/>
        <v>2233</v>
      </c>
      <c r="E22" s="82">
        <f t="shared" si="2"/>
        <v>10660.731999999998</v>
      </c>
      <c r="F22" s="82">
        <f t="shared" si="3"/>
        <v>127</v>
      </c>
      <c r="G22" s="82">
        <f t="shared" si="3"/>
        <v>5681.4179999999997</v>
      </c>
      <c r="H22" s="81">
        <f>'[1]輸出 '!D9</f>
        <v>2</v>
      </c>
      <c r="I22" s="81">
        <f>'[1]輸出 '!E9/1000</f>
        <v>99</v>
      </c>
      <c r="J22" s="81">
        <f>'[1]輸出 '!F9+'[1]輸出 '!H9</f>
        <v>125</v>
      </c>
      <c r="K22" s="81">
        <f>('[1]輸出 '!G9+'[1]輸出 '!I9)/1000</f>
        <v>5582.4179999999997</v>
      </c>
      <c r="L22" s="81">
        <f>'[1]輸出 '!N9</f>
        <v>1</v>
      </c>
      <c r="M22" s="81">
        <f>'[1]輸出 '!O9/1000</f>
        <v>398.41500000000002</v>
      </c>
      <c r="N22" s="81">
        <f>'[1]輸出 '!P9</f>
        <v>1</v>
      </c>
      <c r="O22" s="81">
        <f>'[1]輸出 '!Q9/1000</f>
        <v>204.48</v>
      </c>
      <c r="P22" s="81">
        <f>'[1]輸出 '!T9</f>
        <v>2071</v>
      </c>
      <c r="Q22" s="81">
        <f>'[1]輸出 '!U9/1000</f>
        <v>2590.87</v>
      </c>
      <c r="R22" s="81">
        <f>'[1]輸出 '!J9+'[1]輸出 '!L9+'[1]輸出 '!R9</f>
        <v>33</v>
      </c>
      <c r="S22" s="81">
        <f>('[1]輸出 '!K9+'[1]輸出 '!M9+'[1]輸出 '!S9)/1000</f>
        <v>1201.758</v>
      </c>
      <c r="T22" s="83" t="s">
        <v>26</v>
      </c>
      <c r="U22" s="81">
        <f>'[1]輸出 '!W9/1000</f>
        <v>583.79100000000005</v>
      </c>
      <c r="V22" s="81">
        <f>'[1]輸出 '!Z9</f>
        <v>16</v>
      </c>
      <c r="W22" s="81">
        <f>('[1]輸出 '!AA9+'[1]輸出 '!AC9+'[1]輸出 '!AE9)/1000</f>
        <v>417.68299999999999</v>
      </c>
      <c r="X22" s="81">
        <f>'[1]輸出 '!AJ9+'[1]輸出 '!AL9</f>
        <v>395</v>
      </c>
      <c r="Y22" s="81">
        <f>('[1]輸出 '!AK9+'[1]輸出 '!AM9)/1000</f>
        <v>1079.182</v>
      </c>
      <c r="Z22" s="82">
        <f t="shared" si="4"/>
        <v>694</v>
      </c>
      <c r="AA22" s="82">
        <f t="shared" si="4"/>
        <v>3190.502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694</v>
      </c>
      <c r="AE22" s="81">
        <f>('[1]輸出 '!AS9+'[1]輸出 '!AU9+'[1]輸出 '!AW9+'[1]輸出 '!AY9+'[1]輸出 '!BA9+'[1]輸出 '!BC9)/1000</f>
        <v>3190.502</v>
      </c>
      <c r="AF22" s="87" t="s">
        <v>44</v>
      </c>
    </row>
    <row r="23" spans="2:32">
      <c r="B23" s="86" t="s">
        <v>45</v>
      </c>
      <c r="C23" s="81">
        <f t="shared" si="0"/>
        <v>11643.329</v>
      </c>
      <c r="D23" s="82">
        <f t="shared" si="1"/>
        <v>1356</v>
      </c>
      <c r="E23" s="82">
        <f t="shared" si="2"/>
        <v>7834.817</v>
      </c>
      <c r="F23" s="82">
        <f t="shared" si="3"/>
        <v>78</v>
      </c>
      <c r="G23" s="82">
        <f t="shared" si="3"/>
        <v>3634.4390000000003</v>
      </c>
      <c r="H23" s="81">
        <f>'[1]輸出 '!D10</f>
        <v>3</v>
      </c>
      <c r="I23" s="81">
        <f>'[1]輸出 '!E10/1000</f>
        <v>98.3</v>
      </c>
      <c r="J23" s="81">
        <f>'[1]輸出 '!F10+'[1]輸出 '!H10</f>
        <v>75</v>
      </c>
      <c r="K23" s="81">
        <f>('[1]輸出 '!G10+'[1]輸出 '!I10)/1000</f>
        <v>3536.1390000000001</v>
      </c>
      <c r="L23" s="81">
        <f>'[1]輸出 '!N10</f>
        <v>6</v>
      </c>
      <c r="M23" s="81">
        <f>'[1]輸出 '!O10/1000</f>
        <v>55.008000000000003</v>
      </c>
      <c r="N23" s="81">
        <f>'[1]輸出 '!P10</f>
        <v>0</v>
      </c>
      <c r="O23" s="81">
        <f>'[1]輸出 '!Q10/1000</f>
        <v>0</v>
      </c>
      <c r="P23" s="81">
        <f>'[1]輸出 '!T10</f>
        <v>1255</v>
      </c>
      <c r="Q23" s="81">
        <f>'[1]輸出 '!U10/1000</f>
        <v>1952.106</v>
      </c>
      <c r="R23" s="81">
        <f>'[1]輸出 '!J10+'[1]輸出 '!L10+'[1]輸出 '!R10</f>
        <v>17</v>
      </c>
      <c r="S23" s="81">
        <f>('[1]輸出 '!K10+'[1]輸出 '!M10+'[1]輸出 '!S10)/1000</f>
        <v>1672.4380000000001</v>
      </c>
      <c r="T23" s="83" t="s">
        <v>26</v>
      </c>
      <c r="U23" s="81">
        <f>'[1]輸出 '!W10/1000</f>
        <v>520.82600000000002</v>
      </c>
      <c r="V23" s="81">
        <f>'[1]輸出 '!Z10</f>
        <v>16</v>
      </c>
      <c r="W23" s="81">
        <f>('[1]輸出 '!AA10+'[1]輸出 '!AC10+'[1]輸出 '!AE10)/1000</f>
        <v>313.66899999999998</v>
      </c>
      <c r="X23" s="81">
        <f>'[1]輸出 '!AJ10+'[1]輸出 '!AL10</f>
        <v>332</v>
      </c>
      <c r="Y23" s="81">
        <f>('[1]輸出 '!AK10+'[1]輸出 '!AM10)/1000</f>
        <v>925.72799999999995</v>
      </c>
      <c r="Z23" s="82">
        <f t="shared" si="4"/>
        <v>840</v>
      </c>
      <c r="AA23" s="82">
        <f t="shared" si="4"/>
        <v>2569.1149999999998</v>
      </c>
      <c r="AB23" s="84">
        <f>'[1]輸出 '!AP10</f>
        <v>2</v>
      </c>
      <c r="AC23" s="81">
        <f>'[1]輸出 '!AQ10/1000</f>
        <v>473.42599999999999</v>
      </c>
      <c r="AD23" s="81">
        <f>'[1]輸出 '!AR10+'[1]輸出 '!AT10+'[1]輸出 '!AV10+'[1]輸出 '!AX10+'[1]輸出 '!AZ10+'[1]輸出 '!BB10</f>
        <v>838</v>
      </c>
      <c r="AE23" s="81">
        <f>('[1]輸出 '!AS10+'[1]輸出 '!AU10+'[1]輸出 '!AW10+'[1]輸出 '!AY10+'[1]輸出 '!BA10+'[1]輸出 '!BC10)/1000</f>
        <v>2095.6889999999999</v>
      </c>
      <c r="AF23" s="87" t="s">
        <v>45</v>
      </c>
    </row>
    <row r="24" spans="2:32">
      <c r="B24" s="86" t="s">
        <v>46</v>
      </c>
      <c r="C24" s="81">
        <f t="shared" si="0"/>
        <v>15573.193000000001</v>
      </c>
      <c r="D24" s="82">
        <f t="shared" si="1"/>
        <v>1705</v>
      </c>
      <c r="E24" s="82">
        <f t="shared" si="2"/>
        <v>11552.935000000001</v>
      </c>
      <c r="F24" s="82">
        <f t="shared" si="3"/>
        <v>105</v>
      </c>
      <c r="G24" s="82">
        <f t="shared" si="3"/>
        <v>7248.5420000000004</v>
      </c>
      <c r="H24" s="81">
        <f>'[1]輸出 '!D11</f>
        <v>2</v>
      </c>
      <c r="I24" s="81">
        <f>'[1]輸出 '!E11/1000</f>
        <v>190.488</v>
      </c>
      <c r="J24" s="81">
        <f>'[1]輸出 '!F11+'[1]輸出 '!H11</f>
        <v>103</v>
      </c>
      <c r="K24" s="81">
        <f>('[1]輸出 '!G11+'[1]輸出 '!I11)/1000</f>
        <v>7058.0540000000001</v>
      </c>
      <c r="L24" s="81">
        <f>'[1]輸出 '!N11</f>
        <v>8</v>
      </c>
      <c r="M24" s="81">
        <f>'[1]輸出 '!O11/1000</f>
        <v>9.77</v>
      </c>
      <c r="N24" s="81">
        <f>'[1]輸出 '!P11</f>
        <v>3</v>
      </c>
      <c r="O24" s="81">
        <f>'[1]輸出 '!Q11/1000</f>
        <v>177.673</v>
      </c>
      <c r="P24" s="81">
        <f>'[1]輸出 '!T11</f>
        <v>1563</v>
      </c>
      <c r="Q24" s="81">
        <f>'[1]輸出 '!U11/1000</f>
        <v>3212.643</v>
      </c>
      <c r="R24" s="81">
        <f>'[1]輸出 '!J11+'[1]輸出 '!L11+'[1]輸出 '!R11</f>
        <v>26</v>
      </c>
      <c r="S24" s="81">
        <f>('[1]輸出 '!K11+'[1]輸出 '!M11+'[1]輸出 '!S11)/1000</f>
        <v>442.68099999999998</v>
      </c>
      <c r="T24" s="83" t="s">
        <v>26</v>
      </c>
      <c r="U24" s="81">
        <f>'[1]輸出 '!W11/1000</f>
        <v>461.62599999999998</v>
      </c>
      <c r="V24" s="81">
        <f>'[1]輸出 '!Z11</f>
        <v>25</v>
      </c>
      <c r="W24" s="81">
        <f>('[1]輸出 '!AA11+'[1]輸出 '!AC11+'[1]輸出 '!AE11)/1000</f>
        <v>376.03</v>
      </c>
      <c r="X24" s="81">
        <f>'[1]輸出 '!AJ11+'[1]輸出 '!AL11</f>
        <v>303</v>
      </c>
      <c r="Y24" s="81">
        <f>('[1]輸出 '!AK11+'[1]輸出 '!AM11)/1000</f>
        <v>841.63300000000004</v>
      </c>
      <c r="Z24" s="82">
        <f t="shared" si="4"/>
        <v>1407</v>
      </c>
      <c r="AA24" s="82">
        <f t="shared" si="4"/>
        <v>2802.5949999999998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1407</v>
      </c>
      <c r="AE24" s="81">
        <f>('[1]輸出 '!AS11+'[1]輸出 '!AU11+'[1]輸出 '!AW11+'[1]輸出 '!AY11+'[1]輸出 '!BA11+'[1]輸出 '!BC11)/1000</f>
        <v>2802.5949999999998</v>
      </c>
      <c r="AF24" s="87" t="s">
        <v>46</v>
      </c>
    </row>
    <row r="25" spans="2:32">
      <c r="B25" s="86" t="s">
        <v>47</v>
      </c>
      <c r="C25" s="81">
        <f t="shared" si="0"/>
        <v>14199.390000000001</v>
      </c>
      <c r="D25" s="82">
        <f t="shared" si="1"/>
        <v>1821</v>
      </c>
      <c r="E25" s="82">
        <f t="shared" si="2"/>
        <v>10211.599</v>
      </c>
      <c r="F25" s="82">
        <f t="shared" si="3"/>
        <v>102</v>
      </c>
      <c r="G25" s="82">
        <f t="shared" si="3"/>
        <v>7214.4549999999999</v>
      </c>
      <c r="H25" s="81">
        <f>'[1]輸出 '!D12</f>
        <v>5</v>
      </c>
      <c r="I25" s="81">
        <f>'[1]輸出 '!E12/1000</f>
        <v>387.67700000000002</v>
      </c>
      <c r="J25" s="81">
        <f>'[1]輸出 '!F12+'[1]輸出 '!H12</f>
        <v>97</v>
      </c>
      <c r="K25" s="81">
        <f>('[1]輸出 '!G12+'[1]輸出 '!I12)/1000</f>
        <v>6826.7780000000002</v>
      </c>
      <c r="L25" s="81">
        <f>'[1]輸出 '!N12</f>
        <v>1</v>
      </c>
      <c r="M25" s="81">
        <f>'[1]輸出 '!O12/1000</f>
        <v>152.309</v>
      </c>
      <c r="N25" s="81">
        <f>'[1]輸出 '!P12</f>
        <v>600</v>
      </c>
      <c r="O25" s="81">
        <f>'[1]輸出 '!Q12/1000</f>
        <v>7.53</v>
      </c>
      <c r="P25" s="81">
        <f>'[1]輸出 '!T12</f>
        <v>1097</v>
      </c>
      <c r="Q25" s="81">
        <f>'[1]輸出 '!U12/1000</f>
        <v>1946.221</v>
      </c>
      <c r="R25" s="81">
        <f>'[1]輸出 '!J12+'[1]輸出 '!L12+'[1]輸出 '!R12</f>
        <v>21</v>
      </c>
      <c r="S25" s="81">
        <f>('[1]輸出 '!K12+'[1]輸出 '!M12+'[1]輸出 '!S12)/1000</f>
        <v>368.464</v>
      </c>
      <c r="T25" s="83" t="s">
        <v>26</v>
      </c>
      <c r="U25" s="81">
        <f>'[1]輸出 '!W12/1000</f>
        <v>522.62</v>
      </c>
      <c r="V25" s="81">
        <f>'[1]輸出 '!Z12</f>
        <v>19</v>
      </c>
      <c r="W25" s="81">
        <f>('[1]輸出 '!AA12+'[1]輸出 '!AC12+'[1]輸出 '!AE12)/1000</f>
        <v>443.64699999999999</v>
      </c>
      <c r="X25" s="81">
        <f>'[1]輸出 '!AJ12+'[1]輸出 '!AL12</f>
        <v>213</v>
      </c>
      <c r="Y25" s="81">
        <f>('[1]輸出 '!AK12+'[1]輸出 '!AM12)/1000</f>
        <v>1315.1379999999999</v>
      </c>
      <c r="Z25" s="82">
        <f t="shared" si="4"/>
        <v>787</v>
      </c>
      <c r="AA25" s="82">
        <f t="shared" si="4"/>
        <v>2229.0059999999999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787</v>
      </c>
      <c r="AE25" s="81">
        <f>('[1]輸出 '!AS12+'[1]輸出 '!AU12+'[1]輸出 '!AW12+'[1]輸出 '!AY12+'[1]輸出 '!BA12+'[1]輸出 '!BC12)/1000</f>
        <v>2229.0059999999999</v>
      </c>
      <c r="AF25" s="87" t="s">
        <v>47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26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2025-09-01T05:41:47Z</dcterms:created>
  <dcterms:modified xsi:type="dcterms:W3CDTF">2025-09-01T05:43:26Z</dcterms:modified>
</cp:coreProperties>
</file>