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3_ncr:1_{BC914C75-A531-4D58-B0B5-42441723094A}" xr6:coauthVersionLast="47" xr6:coauthVersionMax="47" xr10:uidLastSave="{00000000-0000-0000-0000-000000000000}"/>
  <bookViews>
    <workbookView xWindow="22932" yWindow="-108" windowWidth="23256" windowHeight="12456" xr2:uid="{312E011F-43EA-4D14-9177-672AF983E044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D32" i="1" s="1"/>
  <c r="O32" i="1"/>
  <c r="E32" i="1" s="1"/>
  <c r="C32" i="1" s="1"/>
  <c r="N32" i="1"/>
  <c r="M32" i="1"/>
  <c r="L32" i="1"/>
  <c r="K32" i="1"/>
  <c r="J32" i="1"/>
  <c r="I32" i="1"/>
  <c r="H32" i="1"/>
  <c r="G32" i="1"/>
  <c r="F32" i="1"/>
  <c r="AA31" i="1"/>
  <c r="Z31" i="1"/>
  <c r="Y31" i="1"/>
  <c r="X31" i="1"/>
  <c r="W31" i="1"/>
  <c r="V31" i="1"/>
  <c r="U31" i="1"/>
  <c r="S31" i="1"/>
  <c r="R31" i="1"/>
  <c r="Q31" i="1"/>
  <c r="P31" i="1"/>
  <c r="O31" i="1"/>
  <c r="E31" i="1" s="1"/>
  <c r="C31" i="1" s="1"/>
  <c r="N31" i="1"/>
  <c r="M31" i="1"/>
  <c r="L31" i="1"/>
  <c r="K31" i="1"/>
  <c r="J31" i="1"/>
  <c r="I31" i="1"/>
  <c r="H31" i="1"/>
  <c r="G31" i="1"/>
  <c r="F31" i="1"/>
  <c r="D31" i="1"/>
  <c r="AA30" i="1"/>
  <c r="Z30" i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M30" i="1"/>
  <c r="L30" i="1"/>
  <c r="K30" i="1"/>
  <c r="J30" i="1"/>
  <c r="I30" i="1"/>
  <c r="H30" i="1"/>
  <c r="G30" i="1"/>
  <c r="F30" i="1"/>
  <c r="D30" i="1"/>
  <c r="AA29" i="1"/>
  <c r="Z29" i="1"/>
  <c r="Y29" i="1"/>
  <c r="X29" i="1"/>
  <c r="W29" i="1"/>
  <c r="V29" i="1"/>
  <c r="U29" i="1"/>
  <c r="S29" i="1"/>
  <c r="R29" i="1"/>
  <c r="Q29" i="1"/>
  <c r="P29" i="1"/>
  <c r="D29" i="1" s="1"/>
  <c r="O29" i="1"/>
  <c r="E29" i="1" s="1"/>
  <c r="C29" i="1" s="1"/>
  <c r="N29" i="1"/>
  <c r="M29" i="1"/>
  <c r="L29" i="1"/>
  <c r="K29" i="1"/>
  <c r="J29" i="1"/>
  <c r="I29" i="1"/>
  <c r="H29" i="1"/>
  <c r="G29" i="1"/>
  <c r="F29" i="1"/>
  <c r="AA28" i="1"/>
  <c r="Z28" i="1"/>
  <c r="Y28" i="1"/>
  <c r="X28" i="1"/>
  <c r="W28" i="1"/>
  <c r="V28" i="1"/>
  <c r="U28" i="1"/>
  <c r="S28" i="1"/>
  <c r="R28" i="1"/>
  <c r="Q28" i="1"/>
  <c r="P28" i="1"/>
  <c r="D28" i="1" s="1"/>
  <c r="O28" i="1"/>
  <c r="E28" i="1" s="1"/>
  <c r="C28" i="1" s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S27" i="1"/>
  <c r="R27" i="1"/>
  <c r="Q27" i="1"/>
  <c r="P27" i="1"/>
  <c r="D27" i="1" s="1"/>
  <c r="O27" i="1"/>
  <c r="E27" i="1" s="1"/>
  <c r="C27" i="1" s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S26" i="1"/>
  <c r="R26" i="1"/>
  <c r="Q26" i="1"/>
  <c r="P26" i="1"/>
  <c r="D26" i="1" s="1"/>
  <c r="O26" i="1"/>
  <c r="E26" i="1" s="1"/>
  <c r="C26" i="1" s="1"/>
  <c r="N26" i="1"/>
  <c r="M26" i="1"/>
  <c r="L26" i="1"/>
  <c r="K26" i="1"/>
  <c r="J26" i="1"/>
  <c r="I26" i="1"/>
  <c r="H26" i="1"/>
  <c r="G26" i="1"/>
  <c r="F26" i="1"/>
  <c r="AA25" i="1"/>
  <c r="Z25" i="1"/>
  <c r="Y25" i="1"/>
  <c r="X25" i="1"/>
  <c r="W25" i="1"/>
  <c r="V25" i="1"/>
  <c r="U25" i="1"/>
  <c r="S25" i="1"/>
  <c r="R25" i="1"/>
  <c r="Q25" i="1"/>
  <c r="P25" i="1"/>
  <c r="O25" i="1"/>
  <c r="E25" i="1" s="1"/>
  <c r="C25" i="1" s="1"/>
  <c r="N25" i="1"/>
  <c r="M25" i="1"/>
  <c r="L25" i="1"/>
  <c r="K25" i="1"/>
  <c r="J25" i="1"/>
  <c r="I25" i="1"/>
  <c r="H25" i="1"/>
  <c r="G25" i="1"/>
  <c r="F25" i="1"/>
  <c r="D25" i="1"/>
  <c r="AA24" i="1"/>
  <c r="Z24" i="1"/>
  <c r="Y24" i="1"/>
  <c r="X24" i="1"/>
  <c r="W24" i="1"/>
  <c r="V24" i="1"/>
  <c r="U24" i="1"/>
  <c r="S24" i="1"/>
  <c r="R24" i="1"/>
  <c r="Q24" i="1"/>
  <c r="P24" i="1"/>
  <c r="D24" i="1" s="1"/>
  <c r="O24" i="1"/>
  <c r="E24" i="1" s="1"/>
  <c r="C24" i="1" s="1"/>
  <c r="N24" i="1"/>
  <c r="M24" i="1"/>
  <c r="L24" i="1"/>
  <c r="K24" i="1"/>
  <c r="J24" i="1"/>
  <c r="I24" i="1"/>
  <c r="H24" i="1"/>
  <c r="G24" i="1"/>
  <c r="F24" i="1"/>
  <c r="AA23" i="1"/>
  <c r="Z23" i="1"/>
  <c r="Y23" i="1"/>
  <c r="X23" i="1"/>
  <c r="W23" i="1"/>
  <c r="V23" i="1"/>
  <c r="U23" i="1"/>
  <c r="S23" i="1"/>
  <c r="R23" i="1"/>
  <c r="Q23" i="1"/>
  <c r="P23" i="1"/>
  <c r="O23" i="1"/>
  <c r="E23" i="1" s="1"/>
  <c r="C23" i="1" s="1"/>
  <c r="N23" i="1"/>
  <c r="M23" i="1"/>
  <c r="L23" i="1"/>
  <c r="K23" i="1"/>
  <c r="J23" i="1"/>
  <c r="I23" i="1"/>
  <c r="H23" i="1"/>
  <c r="G23" i="1"/>
  <c r="F23" i="1"/>
  <c r="D23" i="1"/>
  <c r="AA22" i="1"/>
  <c r="Z22" i="1"/>
  <c r="Y22" i="1"/>
  <c r="X22" i="1"/>
  <c r="W22" i="1"/>
  <c r="V22" i="1"/>
  <c r="U22" i="1"/>
  <c r="S22" i="1"/>
  <c r="R22" i="1"/>
  <c r="Q22" i="1"/>
  <c r="P22" i="1"/>
  <c r="O22" i="1"/>
  <c r="E22" i="1" s="1"/>
  <c r="C22" i="1" s="1"/>
  <c r="N22" i="1"/>
  <c r="M22" i="1"/>
  <c r="L22" i="1"/>
  <c r="K22" i="1"/>
  <c r="J22" i="1"/>
  <c r="I22" i="1"/>
  <c r="H22" i="1"/>
  <c r="G22" i="1"/>
  <c r="F22" i="1"/>
  <c r="D22" i="1"/>
  <c r="AA21" i="1"/>
  <c r="Z21" i="1"/>
  <c r="Y21" i="1"/>
  <c r="X21" i="1"/>
  <c r="W21" i="1"/>
  <c r="V21" i="1"/>
  <c r="U21" i="1"/>
  <c r="S21" i="1"/>
  <c r="R21" i="1"/>
  <c r="Q21" i="1"/>
  <c r="P21" i="1"/>
  <c r="D21" i="1" s="1"/>
  <c r="O21" i="1"/>
  <c r="E21" i="1" s="1"/>
  <c r="C21" i="1" s="1"/>
  <c r="N21" i="1"/>
  <c r="M21" i="1"/>
  <c r="L21" i="1"/>
  <c r="K21" i="1"/>
  <c r="J21" i="1"/>
  <c r="I21" i="1"/>
  <c r="H21" i="1"/>
  <c r="G21" i="1"/>
  <c r="F21" i="1"/>
  <c r="AA20" i="1"/>
  <c r="Z20" i="1"/>
  <c r="Y20" i="1"/>
  <c r="X20" i="1"/>
  <c r="W20" i="1"/>
  <c r="V20" i="1"/>
  <c r="U20" i="1"/>
  <c r="S20" i="1"/>
  <c r="R20" i="1"/>
  <c r="Q20" i="1"/>
  <c r="P20" i="1"/>
  <c r="O20" i="1"/>
  <c r="E20" i="1" s="1"/>
  <c r="C20" i="1" s="1"/>
  <c r="N20" i="1"/>
  <c r="M20" i="1"/>
  <c r="L20" i="1"/>
  <c r="K20" i="1"/>
  <c r="J20" i="1"/>
  <c r="I20" i="1"/>
  <c r="H20" i="1"/>
  <c r="G20" i="1"/>
  <c r="F20" i="1"/>
  <c r="D20" i="1"/>
  <c r="AA19" i="1"/>
  <c r="Z19" i="1"/>
  <c r="Y19" i="1"/>
  <c r="X19" i="1"/>
  <c r="W19" i="1"/>
  <c r="V19" i="1"/>
  <c r="U19" i="1"/>
  <c r="S19" i="1"/>
  <c r="R19" i="1"/>
  <c r="Q19" i="1"/>
  <c r="P19" i="1"/>
  <c r="D19" i="1" s="1"/>
  <c r="O19" i="1"/>
  <c r="E19" i="1" s="1"/>
  <c r="C19" i="1" s="1"/>
  <c r="N19" i="1"/>
  <c r="M19" i="1"/>
  <c r="L19" i="1"/>
  <c r="K19" i="1"/>
  <c r="J19" i="1"/>
  <c r="I19" i="1"/>
  <c r="H19" i="1"/>
  <c r="G19" i="1"/>
  <c r="F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<sst xmlns="http://schemas.openxmlformats.org/spreadsheetml/2006/main" count="125" uniqueCount="51">
  <si>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輸入統計（2015年～2025年）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</si>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</sst>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H7">
            <v>3</v>
          </cell>
          <cell r="I7">
            <v>203737</v>
          </cell>
          <cell r="N7">
            <v>1</v>
          </cell>
          <cell r="O7">
            <v>163075</v>
          </cell>
          <cell r="R7">
            <v>28</v>
          </cell>
          <cell r="S7">
            <v>67723</v>
          </cell>
          <cell r="T7">
            <v>2818</v>
          </cell>
          <cell r="U7">
            <v>460203</v>
          </cell>
          <cell r="W7">
            <v>332741</v>
          </cell>
          <cell r="AH7">
            <v>11</v>
          </cell>
          <cell r="AI7">
            <v>192923</v>
          </cell>
          <cell r="AP7">
            <v>1</v>
          </cell>
          <cell r="AQ7">
            <v>107967</v>
          </cell>
          <cell r="BD7">
            <v>29791</v>
          </cell>
          <cell r="BE7">
            <v>922379</v>
          </cell>
        </row>
        <row r="8">
          <cell r="H8">
            <v>6</v>
          </cell>
          <cell r="I8">
            <v>1124494</v>
          </cell>
          <cell r="R8">
            <v>116</v>
          </cell>
          <cell r="S8">
            <v>75828</v>
          </cell>
          <cell r="T8">
            <v>3357</v>
          </cell>
          <cell r="U8">
            <v>707103</v>
          </cell>
          <cell r="W8">
            <v>559326</v>
          </cell>
          <cell r="AH8">
            <v>25</v>
          </cell>
          <cell r="AI8">
            <v>340014</v>
          </cell>
          <cell r="AP8">
            <v>108</v>
          </cell>
          <cell r="AQ8">
            <v>120370</v>
          </cell>
          <cell r="BD8">
            <v>17413</v>
          </cell>
          <cell r="BE8">
            <v>1132494</v>
          </cell>
        </row>
        <row r="9">
          <cell r="H9">
            <v>6</v>
          </cell>
          <cell r="I9">
            <v>2571775</v>
          </cell>
          <cell r="L9">
            <v>1</v>
          </cell>
          <cell r="M9">
            <v>2055</v>
          </cell>
          <cell r="N9">
            <v>1</v>
          </cell>
          <cell r="O9">
            <v>2255</v>
          </cell>
          <cell r="P9">
            <v>1</v>
          </cell>
          <cell r="Q9">
            <v>14908</v>
          </cell>
          <cell r="R9">
            <v>70</v>
          </cell>
          <cell r="S9">
            <v>252089</v>
          </cell>
          <cell r="T9">
            <v>3000</v>
          </cell>
          <cell r="U9">
            <v>346449</v>
          </cell>
          <cell r="W9">
            <v>488484</v>
          </cell>
          <cell r="AH9">
            <v>8</v>
          </cell>
          <cell r="AI9">
            <v>183520</v>
          </cell>
          <cell r="AP9">
            <v>20</v>
          </cell>
          <cell r="AQ9">
            <v>269058</v>
          </cell>
          <cell r="BD9">
            <v>55946</v>
          </cell>
          <cell r="BE9">
            <v>1103782</v>
          </cell>
        </row>
        <row r="10">
          <cell r="R10">
            <v>98</v>
          </cell>
          <cell r="S10">
            <v>9561</v>
          </cell>
          <cell r="T10">
            <v>1640</v>
          </cell>
          <cell r="U10">
            <v>524185</v>
          </cell>
          <cell r="W10">
            <v>507556</v>
          </cell>
          <cell r="AH10">
            <v>16</v>
          </cell>
          <cell r="AI10">
            <v>293452</v>
          </cell>
          <cell r="AP10">
            <v>3094</v>
          </cell>
          <cell r="AQ10">
            <v>119111</v>
          </cell>
          <cell r="BD10">
            <v>52366</v>
          </cell>
          <cell r="BE10">
            <v>870314</v>
          </cell>
        </row>
        <row r="11">
          <cell r="H11">
            <v>9</v>
          </cell>
          <cell r="I11">
            <v>9614</v>
          </cell>
          <cell r="P11">
            <v>2</v>
          </cell>
          <cell r="Q11">
            <v>4454</v>
          </cell>
          <cell r="R11">
            <v>53</v>
          </cell>
          <cell r="S11">
            <v>72113</v>
          </cell>
          <cell r="T11">
            <v>5693</v>
          </cell>
          <cell r="U11">
            <v>623362</v>
          </cell>
          <cell r="W11">
            <v>342679</v>
          </cell>
          <cell r="AH11">
            <v>1</v>
          </cell>
          <cell r="AI11">
            <v>107558</v>
          </cell>
          <cell r="AP11">
            <v>10</v>
          </cell>
          <cell r="AQ11">
            <v>208629</v>
          </cell>
          <cell r="BD11">
            <v>13138</v>
          </cell>
          <cell r="BE11">
            <v>897324</v>
          </cell>
        </row>
        <row r="12">
          <cell r="H12">
            <v>6</v>
          </cell>
          <cell r="I12">
            <v>798601</v>
          </cell>
          <cell r="R12">
            <v>97</v>
          </cell>
          <cell r="S12">
            <v>273531</v>
          </cell>
          <cell r="T12">
            <v>2257</v>
          </cell>
          <cell r="U12">
            <v>893891</v>
          </cell>
          <cell r="W12">
            <v>621697</v>
          </cell>
          <cell r="AH12">
            <v>11</v>
          </cell>
          <cell r="AI12">
            <v>330440</v>
          </cell>
          <cell r="AP12">
            <v>30</v>
          </cell>
          <cell r="AQ12">
            <v>39066</v>
          </cell>
          <cell r="BD12">
            <v>18369</v>
          </cell>
          <cell r="BE12">
            <v>1466541</v>
          </cell>
        </row>
        <row r="13">
          <cell r="AH13">
            <v>0</v>
          </cell>
          <cell r="AI13">
            <v>0</v>
          </cell>
          <cell r="AP13">
            <v>0</v>
          </cell>
          <cell r="AQ13">
            <v>0</v>
          </cell>
          <cell r="BD13">
            <v>0</v>
          </cell>
          <cell r="BE13">
            <v>0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35</v>
          </cell>
          <cell r="I20">
            <v>5098766</v>
          </cell>
          <cell r="J20">
            <v>0</v>
          </cell>
          <cell r="K20">
            <v>0</v>
          </cell>
          <cell r="L20">
            <v>3</v>
          </cell>
          <cell r="M20">
            <v>9933</v>
          </cell>
          <cell r="N20">
            <v>2</v>
          </cell>
          <cell r="O20">
            <v>165330</v>
          </cell>
          <cell r="P20">
            <v>5</v>
          </cell>
          <cell r="Q20">
            <v>281076</v>
          </cell>
          <cell r="R20">
            <v>516</v>
          </cell>
          <cell r="S20">
            <v>886296</v>
          </cell>
          <cell r="T20">
            <v>23854</v>
          </cell>
          <cell r="U20">
            <v>4113180</v>
          </cell>
          <cell r="W20">
            <v>3635942</v>
          </cell>
          <cell r="AH20">
            <v>81</v>
          </cell>
          <cell r="AI20">
            <v>1695137</v>
          </cell>
          <cell r="AP20">
            <v>3310</v>
          </cell>
          <cell r="AQ20">
            <v>957908</v>
          </cell>
          <cell r="BD20">
            <v>239558</v>
          </cell>
          <cell r="BE20">
            <v>7520522</v>
          </cell>
        </row>
      </sheetData>
      <sheetData sheetId="2"/>
      <sheetData sheetId="3">
        <row r="6">
          <cell r="I6">
            <v>0.97119250789894662</v>
          </cell>
        </row>
        <row r="9">
          <cell r="I9">
            <v>0.82214849081256614</v>
          </cell>
        </row>
        <row r="12">
          <cell r="I12">
            <v>0.67901197812776004</v>
          </cell>
        </row>
        <row r="15">
          <cell r="I15">
            <v>0.8477832963787848</v>
          </cell>
        </row>
        <row r="18">
          <cell r="I18">
            <v>0.90388603895591979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F3FF-B36F-4189-A6BE-25DBAB42DAD2}">
  <dimension ref="B1:AB32"/>
  <sheetViews>
    <sheetView tabSelected="1" workbookViewId="0"/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24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23</v>
      </c>
    </row>
    <row r="8" spans="2:28">
      <c r="B8" s="39" t="s">
        <v>25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24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25</v>
      </c>
    </row>
    <row r="9" spans="2:28">
      <c r="B9" s="39" t="s">
        <v>26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24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26</v>
      </c>
    </row>
    <row r="10" spans="2:28">
      <c r="B10" s="39" t="s">
        <v>27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24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27</v>
      </c>
    </row>
    <row r="11" spans="2:28">
      <c r="B11" s="39" t="s">
        <v>28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24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28</v>
      </c>
    </row>
    <row r="12" spans="2:28">
      <c r="B12" s="39" t="s">
        <v>29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24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29</v>
      </c>
    </row>
    <row r="13" spans="2:28">
      <c r="B13" s="39" t="s">
        <v>30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24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30</v>
      </c>
    </row>
    <row r="14" spans="2:28">
      <c r="B14" s="39" t="s">
        <v>31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24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31</v>
      </c>
    </row>
    <row r="15" spans="2:28">
      <c r="B15" s="39" t="s">
        <v>32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24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32</v>
      </c>
    </row>
    <row r="16" spans="2:28">
      <c r="B16" s="47" t="s">
        <v>33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24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24364.09</v>
      </c>
      <c r="D17" s="55">
        <f>F17+L17+N17+P17+R17</f>
        <v>24415</v>
      </c>
      <c r="E17" s="54">
        <f>G17+M17+O17+Q17+S17+U17</f>
        <v>14190.522999999997</v>
      </c>
      <c r="F17" s="54">
        <f>H17+J17</f>
        <v>35</v>
      </c>
      <c r="G17" s="54">
        <f>I17+K17</f>
        <v>5098.7659999999996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35</v>
      </c>
      <c r="K17" s="54">
        <f>('[1]輸入（Import）'!G20+'[1]輸入（Import）'!I20)/1000</f>
        <v>5098.7659999999996</v>
      </c>
      <c r="L17" s="54">
        <f>'[1]輸入（Import）'!N20</f>
        <v>2</v>
      </c>
      <c r="M17" s="54">
        <f>'[1]輸入（Import）'!O20/1000</f>
        <v>165.33</v>
      </c>
      <c r="N17" s="54">
        <f>'[1]輸入（Import）'!P20</f>
        <v>5</v>
      </c>
      <c r="O17" s="54">
        <f>'[1]輸入（Import）'!Q20/1000</f>
        <v>281.07600000000002</v>
      </c>
      <c r="P17" s="54">
        <f>'[1]輸入（Import）'!T20</f>
        <v>23854</v>
      </c>
      <c r="Q17" s="54">
        <f>'[1]輸入（Import）'!U20/1000</f>
        <v>4113.18</v>
      </c>
      <c r="R17" s="54">
        <f>'[1]輸入（Import）'!J20+'[1]輸入（Import）'!L20+'[1]輸入（Import）'!R20</f>
        <v>519</v>
      </c>
      <c r="S17" s="54">
        <f>('[1]輸入（Import）'!K20+'[1]輸入（Import）'!M20+'[1]輸入（Import）'!S20)/1000</f>
        <v>896.22900000000004</v>
      </c>
      <c r="T17" s="56" t="s">
        <v>24</v>
      </c>
      <c r="U17" s="54">
        <f>'[1]輸入（Import）'!W20/1000</f>
        <v>3635.942</v>
      </c>
      <c r="V17" s="54">
        <f>'[1]輸入（Import）'!AH20</f>
        <v>81</v>
      </c>
      <c r="W17" s="54">
        <f>'[1]輸入（Import）'!AI20/1000</f>
        <v>1695.1369999999999</v>
      </c>
      <c r="X17" s="54">
        <f>'[1]輸入（Import）'!AP20</f>
        <v>3310</v>
      </c>
      <c r="Y17" s="54">
        <f>'[1]輸入（Import）'!AQ20/1000</f>
        <v>957.90800000000002</v>
      </c>
      <c r="Z17" s="54">
        <f>'[1]輸入（Import）'!BD20</f>
        <v>239558</v>
      </c>
      <c r="AA17" s="54">
        <f>'[1]輸入（Import）'!BE20/1000</f>
        <v>7520.5219999999999</v>
      </c>
      <c r="AB17" s="57" t="s">
        <v>35</v>
      </c>
    </row>
    <row r="18" spans="2:28" ht="19.2" thickTop="1" thickBot="1">
      <c r="B18" s="59" t="s">
        <v>36</v>
      </c>
      <c r="C18" s="60">
        <f>[1]速報!I18</f>
        <v>0.90388603895591979</v>
      </c>
      <c r="D18" s="61"/>
      <c r="E18" s="60">
        <f>[1]速報!I6</f>
        <v>0.97119250789894662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0.82214849081256614</v>
      </c>
      <c r="X18" s="62"/>
      <c r="Y18" s="60">
        <f>[1]速報!I12</f>
        <v>0.67901197812776004</v>
      </c>
      <c r="Z18" s="62"/>
      <c r="AA18" s="60">
        <f>[1]速報!I15</f>
        <v>0.8477832963787848</v>
      </c>
      <c r="AB18" s="64"/>
    </row>
    <row r="19" spans="2:28" ht="18.600000000000001" thickTop="1">
      <c r="B19" s="65" t="s">
        <v>37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24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37</v>
      </c>
    </row>
    <row r="20" spans="2:28">
      <c r="B20" s="71" t="s">
        <v>38</v>
      </c>
      <c r="C20" s="66">
        <f>E20+W20+Y20+AA20</f>
        <v>2450.748</v>
      </c>
      <c r="D20" s="67">
        <f>F20+L20+N20+P20+R20</f>
        <v>2850</v>
      </c>
      <c r="E20" s="66">
        <f>G20+M20+O20+Q20+S20+U20</f>
        <v>1227.4789999999998</v>
      </c>
      <c r="F20" s="66">
        <f t="shared" ref="F20:G32" si="0">H20+J20</f>
        <v>3</v>
      </c>
      <c r="G20" s="66">
        <f>I20+K20</f>
        <v>203.73699999999999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3</v>
      </c>
      <c r="K20" s="68">
        <f>('[1]輸入（Import）'!G7+'[1]輸入（Import）'!I7)/1000</f>
        <v>203.73699999999999</v>
      </c>
      <c r="L20" s="68">
        <f>'[1]輸入（Import）'!N7</f>
        <v>1</v>
      </c>
      <c r="M20" s="68">
        <f>'[1]輸入（Import）'!O7/1000</f>
        <v>163.07499999999999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2818</v>
      </c>
      <c r="Q20" s="68">
        <f>'[1]輸入（Import）'!U7/1000</f>
        <v>460.20299999999997</v>
      </c>
      <c r="R20" s="68">
        <f>'[1]輸入（Import）'!J7+'[1]輸入（Import）'!L7+'[1]輸入（Import）'!R7</f>
        <v>28</v>
      </c>
      <c r="S20" s="68">
        <f>('[1]輸入（Import）'!K7+'[1]輸入（Import）'!M7+'[1]輸入（Import）'!S7)/1000</f>
        <v>67.722999999999999</v>
      </c>
      <c r="T20" s="69" t="s">
        <v>24</v>
      </c>
      <c r="U20" s="68">
        <f>'[1]輸入（Import）'!W7/1000</f>
        <v>332.74099999999999</v>
      </c>
      <c r="V20" s="68">
        <f>'[1]輸入（Import）'!AH7</f>
        <v>11</v>
      </c>
      <c r="W20" s="68">
        <f>'[1]輸入（Import）'!AI7/1000</f>
        <v>192.923</v>
      </c>
      <c r="X20" s="68">
        <f>'[1]輸入（Import）'!AP7</f>
        <v>1</v>
      </c>
      <c r="Y20" s="68">
        <f>'[1]輸入（Import）'!AQ7/1000</f>
        <v>107.967</v>
      </c>
      <c r="Z20" s="68">
        <f>'[1]輸入（Import）'!BD7</f>
        <v>29791</v>
      </c>
      <c r="AA20" s="68">
        <f>'[1]輸入（Import）'!BE7/1000</f>
        <v>922.37900000000002</v>
      </c>
      <c r="AB20" s="72" t="s">
        <v>38</v>
      </c>
    </row>
    <row r="21" spans="2:28">
      <c r="B21" s="71" t="s">
        <v>39</v>
      </c>
      <c r="C21" s="66">
        <f t="shared" ref="C21:C32" si="1">E21+W21+Y21+AA21</f>
        <v>4059.6289999999999</v>
      </c>
      <c r="D21" s="67">
        <f t="shared" ref="D21:D32" si="2">F21+L21+N21+P21+R21</f>
        <v>3479</v>
      </c>
      <c r="E21" s="66">
        <f t="shared" ref="E21:E32" si="3">G21+M21+O21+Q21+S21+U21</f>
        <v>2466.7509999999997</v>
      </c>
      <c r="F21" s="66">
        <f t="shared" si="0"/>
        <v>6</v>
      </c>
      <c r="G21" s="66">
        <f t="shared" si="0"/>
        <v>1124.4939999999999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6</v>
      </c>
      <c r="K21" s="68">
        <f>('[1]輸入（Import）'!G8+'[1]輸入（Import）'!I8)/1000</f>
        <v>1124.4939999999999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3357</v>
      </c>
      <c r="Q21" s="68">
        <f>'[1]輸入（Import）'!U8/1000</f>
        <v>707.10299999999995</v>
      </c>
      <c r="R21" s="68">
        <f>'[1]輸入（Import）'!J8+'[1]輸入（Import）'!L8+'[1]輸入（Import）'!R8</f>
        <v>116</v>
      </c>
      <c r="S21" s="68">
        <f>('[1]輸入（Import）'!K8+'[1]輸入（Import）'!M8+'[1]輸入（Import）'!S8)/1000</f>
        <v>75.828000000000003</v>
      </c>
      <c r="T21" s="69" t="s">
        <v>24</v>
      </c>
      <c r="U21" s="68">
        <f>'[1]輸入（Import）'!W8/1000</f>
        <v>559.32600000000002</v>
      </c>
      <c r="V21" s="68">
        <f>'[1]輸入（Import）'!AH8</f>
        <v>25</v>
      </c>
      <c r="W21" s="68">
        <f>'[1]輸入（Import）'!AI8/1000</f>
        <v>340.01400000000001</v>
      </c>
      <c r="X21" s="68">
        <f>'[1]輸入（Import）'!AP8</f>
        <v>108</v>
      </c>
      <c r="Y21" s="68">
        <f>'[1]輸入（Import）'!AQ8/1000</f>
        <v>120.37</v>
      </c>
      <c r="Z21" s="68">
        <f>'[1]輸入（Import）'!BD8</f>
        <v>17413</v>
      </c>
      <c r="AA21" s="68">
        <f>'[1]輸入（Import）'!BE8/1000</f>
        <v>1132.4939999999999</v>
      </c>
      <c r="AB21" s="72" t="s">
        <v>39</v>
      </c>
    </row>
    <row r="22" spans="2:28">
      <c r="B22" s="71" t="s">
        <v>40</v>
      </c>
      <c r="C22" s="66">
        <f t="shared" si="1"/>
        <v>5234.375</v>
      </c>
      <c r="D22" s="67">
        <f t="shared" si="2"/>
        <v>3079</v>
      </c>
      <c r="E22" s="66">
        <f t="shared" si="3"/>
        <v>3678.0149999999999</v>
      </c>
      <c r="F22" s="66">
        <f t="shared" si="0"/>
        <v>6</v>
      </c>
      <c r="G22" s="66">
        <f t="shared" si="0"/>
        <v>2571.7750000000001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6</v>
      </c>
      <c r="K22" s="68">
        <f>('[1]輸入（Import）'!G9+'[1]輸入（Import）'!I9)/1000</f>
        <v>2571.7750000000001</v>
      </c>
      <c r="L22" s="68">
        <f>'[1]輸入（Import）'!N9</f>
        <v>1</v>
      </c>
      <c r="M22" s="68">
        <f>'[1]輸入（Import）'!O9/1000</f>
        <v>2.2549999999999999</v>
      </c>
      <c r="N22" s="68">
        <f>'[1]輸入（Import）'!P9</f>
        <v>1</v>
      </c>
      <c r="O22" s="68">
        <f>'[1]輸入（Import）'!Q9/1000</f>
        <v>14.907999999999999</v>
      </c>
      <c r="P22" s="68">
        <f>'[1]輸入（Import）'!T9</f>
        <v>3000</v>
      </c>
      <c r="Q22" s="68">
        <f>'[1]輸入（Import）'!U9/1000</f>
        <v>346.44900000000001</v>
      </c>
      <c r="R22" s="68">
        <f>'[1]輸入（Import）'!J9+'[1]輸入（Import）'!L9+'[1]輸入（Import）'!R9</f>
        <v>71</v>
      </c>
      <c r="S22" s="68">
        <f>('[1]輸入（Import）'!K9+'[1]輸入（Import）'!M9+'[1]輸入（Import）'!S9)/1000</f>
        <v>254.14400000000001</v>
      </c>
      <c r="T22" s="69" t="s">
        <v>24</v>
      </c>
      <c r="U22" s="68">
        <f>'[1]輸入（Import）'!W9/1000</f>
        <v>488.48399999999998</v>
      </c>
      <c r="V22" s="68">
        <f>'[1]輸入（Import）'!AH9</f>
        <v>8</v>
      </c>
      <c r="W22" s="68">
        <f>'[1]輸入（Import）'!AI9/1000</f>
        <v>183.52</v>
      </c>
      <c r="X22" s="68">
        <f>'[1]輸入（Import）'!AP9</f>
        <v>20</v>
      </c>
      <c r="Y22" s="68">
        <f>'[1]輸入（Import）'!AQ9/1000</f>
        <v>269.05799999999999</v>
      </c>
      <c r="Z22" s="68">
        <f>'[1]輸入（Import）'!BD9</f>
        <v>55946</v>
      </c>
      <c r="AA22" s="68">
        <f>'[1]輸入（Import）'!BE9/1000</f>
        <v>1103.7819999999999</v>
      </c>
      <c r="AB22" s="72" t="s">
        <v>40</v>
      </c>
    </row>
    <row r="23" spans="2:28">
      <c r="B23" s="71" t="s">
        <v>41</v>
      </c>
      <c r="C23" s="66">
        <f t="shared" si="1"/>
        <v>2324.1790000000001</v>
      </c>
      <c r="D23" s="67">
        <f t="shared" si="2"/>
        <v>1738</v>
      </c>
      <c r="E23" s="66">
        <f t="shared" si="3"/>
        <v>1041.3019999999999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1640</v>
      </c>
      <c r="Q23" s="68">
        <f>'[1]輸入（Import）'!U10/1000</f>
        <v>524.18499999999995</v>
      </c>
      <c r="R23" s="68">
        <f>'[1]輸入（Import）'!J10+'[1]輸入（Import）'!L10+'[1]輸入（Import）'!R10</f>
        <v>98</v>
      </c>
      <c r="S23" s="68">
        <f>('[1]輸入（Import）'!K10+'[1]輸入（Import）'!M10+'[1]輸入（Import）'!S10)/1000</f>
        <v>9.5609999999999999</v>
      </c>
      <c r="T23" s="69" t="s">
        <v>24</v>
      </c>
      <c r="U23" s="68">
        <f>'[1]輸入（Import）'!W10/1000</f>
        <v>507.55599999999998</v>
      </c>
      <c r="V23" s="68">
        <f>'[1]輸入（Import）'!AH10</f>
        <v>16</v>
      </c>
      <c r="W23" s="68">
        <f>'[1]輸入（Import）'!AI10/1000</f>
        <v>293.452</v>
      </c>
      <c r="X23" s="68">
        <f>'[1]輸入（Import）'!AP10</f>
        <v>3094</v>
      </c>
      <c r="Y23" s="68">
        <f>'[1]輸入（Import）'!AQ10/1000</f>
        <v>119.111</v>
      </c>
      <c r="Z23" s="68">
        <f>'[1]輸入（Import）'!BD10</f>
        <v>52366</v>
      </c>
      <c r="AA23" s="68">
        <f>'[1]輸入（Import）'!BE10/1000</f>
        <v>870.31399999999996</v>
      </c>
      <c r="AB23" s="72" t="s">
        <v>41</v>
      </c>
    </row>
    <row r="24" spans="2:28">
      <c r="B24" s="71" t="s">
        <v>42</v>
      </c>
      <c r="C24" s="66">
        <f t="shared" si="1"/>
        <v>2265.7329999999997</v>
      </c>
      <c r="D24" s="67">
        <f t="shared" si="2"/>
        <v>5757</v>
      </c>
      <c r="E24" s="66">
        <f t="shared" si="3"/>
        <v>1052.2219999999998</v>
      </c>
      <c r="F24" s="66">
        <f t="shared" si="0"/>
        <v>9</v>
      </c>
      <c r="G24" s="66">
        <f t="shared" si="0"/>
        <v>9.6140000000000008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9</v>
      </c>
      <c r="K24" s="68">
        <f>('[1]輸入（Import）'!G11+'[1]輸入（Import）'!I11)/1000</f>
        <v>9.6140000000000008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2</v>
      </c>
      <c r="O24" s="68">
        <f>'[1]輸入（Import）'!Q11/1000</f>
        <v>4.4539999999999997</v>
      </c>
      <c r="P24" s="68">
        <f>'[1]輸入（Import）'!T11</f>
        <v>5693</v>
      </c>
      <c r="Q24" s="68">
        <f>'[1]輸入（Import）'!U11/1000</f>
        <v>623.36199999999997</v>
      </c>
      <c r="R24" s="68">
        <f>'[1]輸入（Import）'!J11+'[1]輸入（Import）'!L11+'[1]輸入（Import）'!R11</f>
        <v>53</v>
      </c>
      <c r="S24" s="68">
        <f>('[1]輸入（Import）'!K11+'[1]輸入（Import）'!M11+'[1]輸入（Import）'!S11)/1000</f>
        <v>72.113</v>
      </c>
      <c r="T24" s="69" t="s">
        <v>24</v>
      </c>
      <c r="U24" s="68">
        <f>'[1]輸入（Import）'!W11/1000</f>
        <v>342.67899999999997</v>
      </c>
      <c r="V24" s="68">
        <f>'[1]輸入（Import）'!AH11</f>
        <v>1</v>
      </c>
      <c r="W24" s="68">
        <f>'[1]輸入（Import）'!AI11/1000</f>
        <v>107.55800000000001</v>
      </c>
      <c r="X24" s="68">
        <f>'[1]輸入（Import）'!AP11</f>
        <v>10</v>
      </c>
      <c r="Y24" s="68">
        <f>'[1]輸入（Import）'!AQ11/1000</f>
        <v>208.62899999999999</v>
      </c>
      <c r="Z24" s="68">
        <f>'[1]輸入（Import）'!BD11</f>
        <v>13138</v>
      </c>
      <c r="AA24" s="68">
        <f>'[1]輸入（Import）'!BE11/1000</f>
        <v>897.32399999999996</v>
      </c>
      <c r="AB24" s="72" t="s">
        <v>42</v>
      </c>
    </row>
    <row r="25" spans="2:28">
      <c r="B25" s="71" t="s">
        <v>43</v>
      </c>
      <c r="C25" s="66">
        <f t="shared" si="1"/>
        <v>4423.7669999999998</v>
      </c>
      <c r="D25" s="67">
        <f t="shared" si="2"/>
        <v>2360</v>
      </c>
      <c r="E25" s="66">
        <f t="shared" si="3"/>
        <v>2587.7199999999998</v>
      </c>
      <c r="F25" s="66">
        <f t="shared" si="0"/>
        <v>6</v>
      </c>
      <c r="G25" s="66">
        <f t="shared" si="0"/>
        <v>798.601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6</v>
      </c>
      <c r="K25" s="68">
        <f>('[1]輸入（Import）'!G12+'[1]輸入（Import）'!I12)/1000</f>
        <v>798.601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2257</v>
      </c>
      <c r="Q25" s="68">
        <f>'[1]輸入（Import）'!U12/1000</f>
        <v>893.89099999999996</v>
      </c>
      <c r="R25" s="68">
        <f>'[1]輸入（Import）'!J12+'[1]輸入（Import）'!L12+'[1]輸入（Import）'!R12</f>
        <v>97</v>
      </c>
      <c r="S25" s="68">
        <f>('[1]輸入（Import）'!K12+'[1]輸入（Import）'!M12+'[1]輸入（Import）'!S12)/1000</f>
        <v>273.53100000000001</v>
      </c>
      <c r="T25" s="69" t="s">
        <v>24</v>
      </c>
      <c r="U25" s="68">
        <f>'[1]輸入（Import）'!W12/1000</f>
        <v>621.697</v>
      </c>
      <c r="V25" s="68">
        <f>'[1]輸入（Import）'!AH12</f>
        <v>11</v>
      </c>
      <c r="W25" s="68">
        <f>'[1]輸入（Import）'!AI12/1000</f>
        <v>330.44</v>
      </c>
      <c r="X25" s="68">
        <f>'[1]輸入（Import）'!AP12</f>
        <v>30</v>
      </c>
      <c r="Y25" s="68">
        <f>'[1]輸入（Import）'!AQ12/1000</f>
        <v>39.066000000000003</v>
      </c>
      <c r="Z25" s="68">
        <f>'[1]輸入（Import）'!BD12</f>
        <v>18369</v>
      </c>
      <c r="AA25" s="68">
        <f>'[1]輸入（Import）'!BE12/1000</f>
        <v>1466.5409999999999</v>
      </c>
      <c r="AB25" s="72" t="s">
        <v>43</v>
      </c>
    </row>
    <row r="26" spans="2:28">
      <c r="B26" s="71" t="s">
        <v>44</v>
      </c>
      <c r="C26" s="66">
        <f t="shared" si="1"/>
        <v>0</v>
      </c>
      <c r="D26" s="67">
        <f t="shared" si="2"/>
        <v>0</v>
      </c>
      <c r="E26" s="66">
        <f t="shared" si="3"/>
        <v>0</v>
      </c>
      <c r="F26" s="66">
        <f t="shared" si="0"/>
        <v>0</v>
      </c>
      <c r="G26" s="66">
        <f t="shared" si="0"/>
        <v>0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0</v>
      </c>
      <c r="K26" s="68">
        <f>('[1]輸入（Import）'!G13+'[1]輸入（Import）'!I13)/1000</f>
        <v>0</v>
      </c>
      <c r="L26" s="68">
        <f>'[1]輸入（Import）'!N13</f>
        <v>0</v>
      </c>
      <c r="M26" s="68">
        <f>'[1]輸入（Import）'!O13/1000</f>
        <v>0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0</v>
      </c>
      <c r="Q26" s="68">
        <f>'[1]輸入（Import）'!U13/1000</f>
        <v>0</v>
      </c>
      <c r="R26" s="68">
        <f>'[1]輸入（Import）'!J13+'[1]輸入（Import）'!L13+'[1]輸入（Import）'!R13</f>
        <v>0</v>
      </c>
      <c r="S26" s="68">
        <f>('[1]輸入（Import）'!K13+'[1]輸入（Import）'!M13+'[1]輸入（Import）'!S13)/1000</f>
        <v>0</v>
      </c>
      <c r="T26" s="69" t="s">
        <v>24</v>
      </c>
      <c r="U26" s="68">
        <f>'[1]輸入（Import）'!W13/1000</f>
        <v>0</v>
      </c>
      <c r="V26" s="68">
        <f>'[1]輸入（Import）'!AH13</f>
        <v>0</v>
      </c>
      <c r="W26" s="68">
        <f>'[1]輸入（Import）'!AI13/1000</f>
        <v>0</v>
      </c>
      <c r="X26" s="68">
        <f>'[1]輸入（Import）'!AP13</f>
        <v>0</v>
      </c>
      <c r="Y26" s="68">
        <f>'[1]輸入（Import）'!AQ13/1000</f>
        <v>0</v>
      </c>
      <c r="Z26" s="68">
        <f>'[1]輸入（Import）'!BD13</f>
        <v>0</v>
      </c>
      <c r="AA26" s="68">
        <f>'[1]輸入（Import）'!BE13/1000</f>
        <v>0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24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24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24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2025-09-01T05:43:37Z</dcterms:created>
  <dcterms:modified xsi:type="dcterms:W3CDTF">2025-09-01T05:45:45Z</dcterms:modified>
</cp:coreProperties>
</file>