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0EEEFC8C-B6BB-42C1-9AC4-FE3130C16078}" xr6:coauthVersionLast="47" xr6:coauthVersionMax="47" xr10:uidLastSave="{00000000-0000-0000-0000-000000000000}"/>
  <bookViews>
    <workbookView xWindow="-108" yWindow="-108" windowWidth="23256" windowHeight="12456" xr2:uid="{D16DAECC-71A0-4390-AE00-BBC143346F8A}"/>
  </bookViews>
  <sheets>
    <sheet name="輸入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Z32" i="1"/>
  <c r="Y32" i="1"/>
  <c r="X32" i="1"/>
  <c r="W32" i="1"/>
  <c r="V32" i="1"/>
  <c r="U32" i="1"/>
  <c r="S32" i="1"/>
  <c r="R32" i="1"/>
  <c r="Q32" i="1"/>
  <c r="P32" i="1"/>
  <c r="O32" i="1"/>
  <c r="E32" i="1" s="1"/>
  <c r="C32" i="1" s="1"/>
  <c r="N32" i="1"/>
  <c r="M32" i="1"/>
  <c r="L32" i="1"/>
  <c r="K32" i="1"/>
  <c r="J32" i="1"/>
  <c r="I32" i="1"/>
  <c r="H32" i="1"/>
  <c r="G32" i="1"/>
  <c r="F32" i="1"/>
  <c r="D32" i="1"/>
  <c r="AA31" i="1"/>
  <c r="Z31" i="1"/>
  <c r="Y31" i="1"/>
  <c r="X31" i="1"/>
  <c r="W31" i="1"/>
  <c r="V31" i="1"/>
  <c r="U31" i="1"/>
  <c r="S31" i="1"/>
  <c r="R31" i="1"/>
  <c r="Q31" i="1"/>
  <c r="P31" i="1"/>
  <c r="D31" i="1" s="1"/>
  <c r="O31" i="1"/>
  <c r="E31" i="1" s="1"/>
  <c r="C31" i="1" s="1"/>
  <c r="N31" i="1"/>
  <c r="M31" i="1"/>
  <c r="L31" i="1"/>
  <c r="K31" i="1"/>
  <c r="J31" i="1"/>
  <c r="I31" i="1"/>
  <c r="H31" i="1"/>
  <c r="G31" i="1"/>
  <c r="F31" i="1"/>
  <c r="AA30" i="1"/>
  <c r="Z30" i="1"/>
  <c r="Y30" i="1"/>
  <c r="X30" i="1"/>
  <c r="W30" i="1"/>
  <c r="V30" i="1"/>
  <c r="U30" i="1"/>
  <c r="S30" i="1"/>
  <c r="R30" i="1"/>
  <c r="Q30" i="1"/>
  <c r="P30" i="1"/>
  <c r="O30" i="1"/>
  <c r="E30" i="1" s="1"/>
  <c r="C30" i="1" s="1"/>
  <c r="N30" i="1"/>
  <c r="M30" i="1"/>
  <c r="L30" i="1"/>
  <c r="K30" i="1"/>
  <c r="J30" i="1"/>
  <c r="I30" i="1"/>
  <c r="H30" i="1"/>
  <c r="G30" i="1"/>
  <c r="F30" i="1"/>
  <c r="D30" i="1"/>
  <c r="AA29" i="1"/>
  <c r="Z29" i="1"/>
  <c r="Y29" i="1"/>
  <c r="X29" i="1"/>
  <c r="W29" i="1"/>
  <c r="V29" i="1"/>
  <c r="U29" i="1"/>
  <c r="S29" i="1"/>
  <c r="R29" i="1"/>
  <c r="Q29" i="1"/>
  <c r="P29" i="1"/>
  <c r="O29" i="1"/>
  <c r="E29" i="1" s="1"/>
  <c r="C29" i="1" s="1"/>
  <c r="N29" i="1"/>
  <c r="M29" i="1"/>
  <c r="L29" i="1"/>
  <c r="K29" i="1"/>
  <c r="J29" i="1"/>
  <c r="I29" i="1"/>
  <c r="H29" i="1"/>
  <c r="G29" i="1"/>
  <c r="F29" i="1"/>
  <c r="D29" i="1"/>
  <c r="AA28" i="1"/>
  <c r="Z28" i="1"/>
  <c r="Y28" i="1"/>
  <c r="X28" i="1"/>
  <c r="W28" i="1"/>
  <c r="V28" i="1"/>
  <c r="U28" i="1"/>
  <c r="S28" i="1"/>
  <c r="R28" i="1"/>
  <c r="Q28" i="1"/>
  <c r="P28" i="1"/>
  <c r="O28" i="1"/>
  <c r="E28" i="1" s="1"/>
  <c r="C28" i="1" s="1"/>
  <c r="N28" i="1"/>
  <c r="M28" i="1"/>
  <c r="L28" i="1"/>
  <c r="K28" i="1"/>
  <c r="J28" i="1"/>
  <c r="I28" i="1"/>
  <c r="H28" i="1"/>
  <c r="G28" i="1"/>
  <c r="F28" i="1"/>
  <c r="D28" i="1"/>
  <c r="AA27" i="1"/>
  <c r="Z27" i="1"/>
  <c r="Y27" i="1"/>
  <c r="X27" i="1"/>
  <c r="W27" i="1"/>
  <c r="V27" i="1"/>
  <c r="U27" i="1"/>
  <c r="S27" i="1"/>
  <c r="R27" i="1"/>
  <c r="Q27" i="1"/>
  <c r="P27" i="1"/>
  <c r="O27" i="1"/>
  <c r="E27" i="1" s="1"/>
  <c r="C27" i="1" s="1"/>
  <c r="N27" i="1"/>
  <c r="M27" i="1"/>
  <c r="L27" i="1"/>
  <c r="K27" i="1"/>
  <c r="J27" i="1"/>
  <c r="I27" i="1"/>
  <c r="H27" i="1"/>
  <c r="G27" i="1"/>
  <c r="F27" i="1"/>
  <c r="D27" i="1"/>
  <c r="AA26" i="1"/>
  <c r="Z26" i="1"/>
  <c r="Y26" i="1"/>
  <c r="X26" i="1"/>
  <c r="W26" i="1"/>
  <c r="V26" i="1"/>
  <c r="U26" i="1"/>
  <c r="S26" i="1"/>
  <c r="R26" i="1"/>
  <c r="Q26" i="1"/>
  <c r="P26" i="1"/>
  <c r="O26" i="1"/>
  <c r="E26" i="1" s="1"/>
  <c r="C26" i="1" s="1"/>
  <c r="N26" i="1"/>
  <c r="M26" i="1"/>
  <c r="L26" i="1"/>
  <c r="K26" i="1"/>
  <c r="J26" i="1"/>
  <c r="I26" i="1"/>
  <c r="H26" i="1"/>
  <c r="G26" i="1"/>
  <c r="F26" i="1"/>
  <c r="D26" i="1"/>
  <c r="AA25" i="1"/>
  <c r="Z25" i="1"/>
  <c r="Y25" i="1"/>
  <c r="X25" i="1"/>
  <c r="W25" i="1"/>
  <c r="V25" i="1"/>
  <c r="U25" i="1"/>
  <c r="S25" i="1"/>
  <c r="R25" i="1"/>
  <c r="Q25" i="1"/>
  <c r="P25" i="1"/>
  <c r="O25" i="1"/>
  <c r="E25" i="1" s="1"/>
  <c r="C25" i="1" s="1"/>
  <c r="N25" i="1"/>
  <c r="M25" i="1"/>
  <c r="L25" i="1"/>
  <c r="K25" i="1"/>
  <c r="J25" i="1"/>
  <c r="I25" i="1"/>
  <c r="H25" i="1"/>
  <c r="G25" i="1"/>
  <c r="F25" i="1"/>
  <c r="D25" i="1"/>
  <c r="AA24" i="1"/>
  <c r="Z24" i="1"/>
  <c r="Y24" i="1"/>
  <c r="X24" i="1"/>
  <c r="W24" i="1"/>
  <c r="V24" i="1"/>
  <c r="U24" i="1"/>
  <c r="S24" i="1"/>
  <c r="R24" i="1"/>
  <c r="Q24" i="1"/>
  <c r="P24" i="1"/>
  <c r="D24" i="1" s="1"/>
  <c r="O24" i="1"/>
  <c r="E24" i="1" s="1"/>
  <c r="C24" i="1" s="1"/>
  <c r="N24" i="1"/>
  <c r="M24" i="1"/>
  <c r="L24" i="1"/>
  <c r="K24" i="1"/>
  <c r="J24" i="1"/>
  <c r="I24" i="1"/>
  <c r="H24" i="1"/>
  <c r="G24" i="1"/>
  <c r="F24" i="1"/>
  <c r="AA23" i="1"/>
  <c r="Z23" i="1"/>
  <c r="Y23" i="1"/>
  <c r="X23" i="1"/>
  <c r="W23" i="1"/>
  <c r="V23" i="1"/>
  <c r="U23" i="1"/>
  <c r="S23" i="1"/>
  <c r="R23" i="1"/>
  <c r="Q23" i="1"/>
  <c r="P23" i="1"/>
  <c r="O23" i="1"/>
  <c r="E23" i="1" s="1"/>
  <c r="C23" i="1" s="1"/>
  <c r="N23" i="1"/>
  <c r="M23" i="1"/>
  <c r="L23" i="1"/>
  <c r="K23" i="1"/>
  <c r="J23" i="1"/>
  <c r="I23" i="1"/>
  <c r="H23" i="1"/>
  <c r="G23" i="1"/>
  <c r="F23" i="1"/>
  <c r="D23" i="1"/>
  <c r="AA22" i="1"/>
  <c r="Z22" i="1"/>
  <c r="Y22" i="1"/>
  <c r="X22" i="1"/>
  <c r="W22" i="1"/>
  <c r="V22" i="1"/>
  <c r="U22" i="1"/>
  <c r="S22" i="1"/>
  <c r="R22" i="1"/>
  <c r="Q22" i="1"/>
  <c r="P22" i="1"/>
  <c r="O22" i="1"/>
  <c r="E22" i="1" s="1"/>
  <c r="C22" i="1" s="1"/>
  <c r="N22" i="1"/>
  <c r="M22" i="1"/>
  <c r="L22" i="1"/>
  <c r="K22" i="1"/>
  <c r="J22" i="1"/>
  <c r="I22" i="1"/>
  <c r="H22" i="1"/>
  <c r="G22" i="1"/>
  <c r="F22" i="1"/>
  <c r="D22" i="1"/>
  <c r="AA21" i="1"/>
  <c r="Z21" i="1"/>
  <c r="Y21" i="1"/>
  <c r="X21" i="1"/>
  <c r="W21" i="1"/>
  <c r="V21" i="1"/>
  <c r="U21" i="1"/>
  <c r="S21" i="1"/>
  <c r="R21" i="1"/>
  <c r="Q21" i="1"/>
  <c r="P21" i="1"/>
  <c r="O21" i="1"/>
  <c r="E21" i="1" s="1"/>
  <c r="C21" i="1" s="1"/>
  <c r="N21" i="1"/>
  <c r="M21" i="1"/>
  <c r="L21" i="1"/>
  <c r="K21" i="1"/>
  <c r="J21" i="1"/>
  <c r="I21" i="1"/>
  <c r="H21" i="1"/>
  <c r="G21" i="1"/>
  <c r="F21" i="1"/>
  <c r="D21" i="1"/>
  <c r="AA20" i="1"/>
  <c r="Z20" i="1"/>
  <c r="Y20" i="1"/>
  <c r="X20" i="1"/>
  <c r="W20" i="1"/>
  <c r="V20" i="1"/>
  <c r="U20" i="1"/>
  <c r="S20" i="1"/>
  <c r="R20" i="1"/>
  <c r="Q20" i="1"/>
  <c r="P20" i="1"/>
  <c r="O20" i="1"/>
  <c r="E20" i="1" s="1"/>
  <c r="C20" i="1" s="1"/>
  <c r="N20" i="1"/>
  <c r="M20" i="1"/>
  <c r="L20" i="1"/>
  <c r="K20" i="1"/>
  <c r="J20" i="1"/>
  <c r="I20" i="1"/>
  <c r="H20" i="1"/>
  <c r="G20" i="1"/>
  <c r="F20" i="1"/>
  <c r="D20" i="1"/>
  <c r="AA19" i="1"/>
  <c r="Z19" i="1"/>
  <c r="Y19" i="1"/>
  <c r="X19" i="1"/>
  <c r="W19" i="1"/>
  <c r="V19" i="1"/>
  <c r="U19" i="1"/>
  <c r="S19" i="1"/>
  <c r="R19" i="1"/>
  <c r="Q19" i="1"/>
  <c r="P19" i="1"/>
  <c r="O19" i="1"/>
  <c r="E19" i="1" s="1"/>
  <c r="C19" i="1" s="1"/>
  <c r="N19" i="1"/>
  <c r="M19" i="1"/>
  <c r="L19" i="1"/>
  <c r="K19" i="1"/>
  <c r="J19" i="1"/>
  <c r="I19" i="1"/>
  <c r="H19" i="1"/>
  <c r="G19" i="1"/>
  <c r="F19" i="1"/>
  <c r="D19" i="1"/>
  <c r="AA18" i="1"/>
  <c r="Y18" i="1"/>
  <c r="W18" i="1"/>
  <c r="E18" i="1"/>
  <c r="C18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G17" i="1" s="1"/>
  <c r="E17" i="1" s="1"/>
  <c r="C17" i="1" s="1"/>
  <c r="H17" i="1"/>
  <c r="F17" i="1" s="1"/>
  <c r="D17" i="1" s="1"/>
</calcChain>
</file>

<file path=xl/sharedStrings.xml><?xml version="1.0" encoding="utf-8"?>
<sst xmlns="http://schemas.openxmlformats.org/spreadsheetml/2006/main" count="125" uniqueCount="51">
  <si>
    <t>輸入統計（2015年～2025年）</t>
    <rPh sb="0" eb="4">
      <t>ユニュウトウケイ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</si>
  <si>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</si>
  <si>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年</t>
  </si>
  <si>
    <t>合　計
（金額）</t>
    <rPh sb="5" eb="6">
      <t>キン</t>
    </rPh>
    <rPh sb="6" eb="7">
      <t>ガク</t>
    </rPh>
    <phoneticPr fontId="7"/>
  </si>
  <si>
    <t>印　刷　機　械</t>
  </si>
  <si>
    <t>製版機械</t>
  </si>
  <si>
    <t>製本機械</t>
  </si>
  <si>
    <t>紙工機械</t>
  </si>
  <si>
    <t>年</t>
    <phoneticPr fontId="2"/>
  </si>
  <si>
    <t>オフセット印刷機</t>
    <rPh sb="5" eb="8">
      <t>インサツキ</t>
    </rPh>
    <phoneticPr fontId="9"/>
  </si>
  <si>
    <t>フレキソ</t>
  </si>
  <si>
    <t>グラビア</t>
  </si>
  <si>
    <t>インクジェット</t>
    <phoneticPr fontId="9"/>
  </si>
  <si>
    <t>その他の</t>
  </si>
  <si>
    <t xml:space="preserve"> 印刷機の部分品</t>
    <rPh sb="6" eb="7">
      <t>ブン</t>
    </rPh>
    <phoneticPr fontId="9"/>
  </si>
  <si>
    <t xml:space="preserve"> </t>
  </si>
  <si>
    <t>巻紙式</t>
    <phoneticPr fontId="7"/>
  </si>
  <si>
    <t>その他</t>
    <phoneticPr fontId="7"/>
  </si>
  <si>
    <t>印 刷 機</t>
  </si>
  <si>
    <t>方式のプリンター</t>
    <rPh sb="0" eb="2">
      <t>ホウシキ</t>
    </rPh>
    <phoneticPr fontId="9"/>
  </si>
  <si>
    <t xml:space="preserve"> 及び付属品</t>
    <rPh sb="3" eb="5">
      <t>フゾク</t>
    </rPh>
    <rPh sb="5" eb="6">
      <t>ヒン</t>
    </rPh>
    <phoneticPr fontId="9"/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</si>
  <si>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</si>
  <si>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</si>
  <si>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</si>
  <si>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</si>
  <si>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</si>
  <si>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</si>
  <si>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</si>
  <si>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2019年確定</t>
    <rPh sb="4" eb="5">
      <t>ネン</t>
    </rPh>
    <rPh sb="5" eb="7">
      <t>カクテイ</t>
    </rPh>
    <phoneticPr fontId="7"/>
  </si>
  <si>
    <t>2020年確定</t>
    <rPh sb="4" eb="5">
      <t>ネン</t>
    </rPh>
    <rPh sb="5" eb="7">
      <t>カクテイ</t>
    </rPh>
    <phoneticPr fontId="7"/>
  </si>
  <si>
    <t>2021年確定</t>
    <rPh sb="4" eb="5">
      <t>ネン</t>
    </rPh>
    <rPh sb="5" eb="7">
      <t>カクテイ</t>
    </rPh>
    <phoneticPr fontId="7"/>
  </si>
  <si>
    <t>2022年確定</t>
    <rPh sb="4" eb="5">
      <t>ネン</t>
    </rPh>
    <rPh sb="5" eb="7">
      <t>カクテイ</t>
    </rPh>
    <phoneticPr fontId="7"/>
  </si>
  <si>
    <t>2023年確定</t>
    <rPh sb="4" eb="5">
      <t>ネン</t>
    </rPh>
    <rPh sb="5" eb="7">
      <t>カクテイ</t>
    </rPh>
    <phoneticPr fontId="7"/>
  </si>
  <si>
    <t>2024年確確報</t>
    <rPh sb="4" eb="5">
      <t>ネン</t>
    </rPh>
    <rPh sb="5" eb="6">
      <t>タシカメル</t>
    </rPh>
    <rPh sb="6" eb="7">
      <t>カク</t>
    </rPh>
    <phoneticPr fontId="7"/>
  </si>
  <si>
    <t>2024年確確報</t>
    <rPh sb="4" eb="5">
      <t>ネン</t>
    </rPh>
    <rPh sb="5" eb="6">
      <t>カク</t>
    </rPh>
    <rPh sb="6" eb="7">
      <t>カク</t>
    </rPh>
    <rPh sb="7" eb="8">
      <t>ホウ</t>
    </rPh>
    <phoneticPr fontId="7"/>
  </si>
  <si>
    <t>2025年累計</t>
    <rPh sb="4" eb="5">
      <t>ネン</t>
    </rPh>
    <rPh sb="5" eb="7">
      <t>ルイケイ</t>
    </rPh>
    <phoneticPr fontId="7"/>
  </si>
  <si>
    <t>（前年対比）</t>
    <rPh sb="1" eb="3">
      <t>ゼンネン</t>
    </rPh>
    <rPh sb="3" eb="5">
      <t>タイヒ</t>
    </rPh>
    <phoneticPr fontId="7"/>
  </si>
  <si>
    <t>1月</t>
    <rPh sb="1" eb="2">
      <t>ツキ</t>
    </rPh>
    <phoneticPr fontId="7"/>
  </si>
  <si>
    <t>2月</t>
    <rPh sb="1" eb="2">
      <t>ツキ</t>
    </rPh>
    <phoneticPr fontId="7"/>
  </si>
  <si>
    <t>3月</t>
    <rPh sb="1" eb="2">
      <t>ツキ</t>
    </rPh>
    <phoneticPr fontId="7"/>
  </si>
  <si>
    <t>4月</t>
    <rPh sb="1" eb="2">
      <t>ツキ</t>
    </rPh>
    <phoneticPr fontId="7"/>
  </si>
  <si>
    <t>5月</t>
    <rPh sb="1" eb="2">
      <t>ツキ</t>
    </rPh>
    <phoneticPr fontId="7"/>
  </si>
  <si>
    <t>6月</t>
    <rPh sb="1" eb="2">
      <t>ツキ</t>
    </rPh>
    <phoneticPr fontId="7"/>
  </si>
  <si>
    <t>7月</t>
  </si>
  <si>
    <t>8月</t>
    <rPh sb="1" eb="2">
      <t>ツキ</t>
    </rPh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</si>
  <si>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</si>
  <si>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</si>
  <si>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rPh sb="2" eb="3">
      <t>ツキ</t>
    </rPh>
    <phoneticPr fontId="7"/>
  </si>
  <si>
    <t>12月</t>
    <rPh sb="2" eb="3">
      <t>ツキ</t>
    </rPh>
    <phoneticPr fontId="7"/>
  </si>
  <si>
    <t>訂正１</t>
    <rPh sb="0" eb="2">
      <t>テイセイ</t>
    </rPh>
    <phoneticPr fontId="7"/>
  </si>
  <si>
    <t>訂正2</t>
    <rPh sb="0" eb="2">
      <t>テイセイ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</si>
</sst>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6" fillId="0" borderId="7" xfId="0" applyFont="1" applyBorder="1" applyAlignment="1"/>
    <xf numFmtId="0" fontId="6" fillId="0" borderId="8" xfId="0" applyFont="1" applyBorder="1" applyAlignment="1">
      <alignment horizontal="centerContinuous"/>
    </xf>
    <xf numFmtId="0" fontId="10" fillId="0" borderId="7" xfId="0" applyFont="1" applyBorder="1" applyAlignment="1"/>
    <xf numFmtId="0" fontId="10" fillId="0" borderId="8" xfId="0" applyFont="1" applyBorder="1" applyAlignment="1">
      <alignment horizontal="centerContinuous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6" fillId="0" borderId="12" xfId="0" applyFont="1" applyBorder="1" applyAlignment="1"/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shrinkToFit="1"/>
    </xf>
    <xf numFmtId="38" fontId="10" fillId="0" borderId="6" xfId="1" applyFont="1" applyBorder="1" applyAlignment="1"/>
    <xf numFmtId="3" fontId="10" fillId="0" borderId="0" xfId="0" applyNumberFormat="1" applyFont="1" applyAlignment="1"/>
    <xf numFmtId="38" fontId="10" fillId="0" borderId="7" xfId="1" applyFont="1" applyBorder="1" applyAlignment="1"/>
    <xf numFmtId="3" fontId="10" fillId="0" borderId="7" xfId="0" applyNumberFormat="1" applyFont="1" applyBorder="1" applyAlignment="1"/>
    <xf numFmtId="38" fontId="10" fillId="0" borderId="7" xfId="1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6" fillId="3" borderId="9" xfId="0" applyFont="1" applyFill="1" applyBorder="1" applyAlignment="1">
      <alignment horizontal="center" shrinkToFit="1"/>
    </xf>
    <xf numFmtId="41" fontId="11" fillId="4" borderId="13" xfId="1" applyNumberFormat="1" applyFont="1" applyFill="1" applyBorder="1" applyAlignment="1" applyProtection="1">
      <protection locked="0"/>
    </xf>
    <xf numFmtId="41" fontId="11" fillId="4" borderId="1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alignment horizontal="center"/>
      <protection locked="0"/>
    </xf>
    <xf numFmtId="0" fontId="12" fillId="4" borderId="13" xfId="0" applyFont="1" applyFill="1" applyBorder="1" applyAlignment="1">
      <alignment horizontal="center" shrinkToFit="1"/>
    </xf>
    <xf numFmtId="0" fontId="13" fillId="5" borderId="15" xfId="0" applyFont="1" applyFill="1" applyBorder="1" applyAlignment="1">
      <alignment horizontal="center" shrinkToFit="1"/>
    </xf>
    <xf numFmtId="38" fontId="14" fillId="5" borderId="16" xfId="1" applyFont="1" applyFill="1" applyBorder="1" applyAlignment="1"/>
    <xf numFmtId="38" fontId="14" fillId="5" borderId="17" xfId="1" applyFont="1" applyFill="1" applyBorder="1" applyAlignment="1"/>
    <xf numFmtId="38" fontId="14" fillId="5" borderId="16" xfId="1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 shrinkToFit="1"/>
    </xf>
    <xf numFmtId="0" fontId="15" fillId="0" borderId="0" xfId="0" applyFont="1">
      <alignment vertical="center"/>
    </xf>
    <xf numFmtId="0" fontId="8" fillId="5" borderId="18" xfId="0" applyFont="1" applyFill="1" applyBorder="1" applyAlignment="1">
      <alignment horizontal="center" shrinkToFit="1"/>
    </xf>
    <xf numFmtId="176" fontId="16" fillId="5" borderId="19" xfId="2" applyNumberFormat="1" applyFont="1" applyFill="1" applyBorder="1" applyAlignment="1"/>
    <xf numFmtId="38" fontId="16" fillId="6" borderId="20" xfId="1" applyFont="1" applyFill="1" applyBorder="1" applyAlignment="1"/>
    <xf numFmtId="38" fontId="3" fillId="6" borderId="19" xfId="1" applyFont="1" applyFill="1" applyBorder="1" applyAlignment="1"/>
    <xf numFmtId="38" fontId="3" fillId="6" borderId="19" xfId="1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 shrinkToFit="1"/>
    </xf>
    <xf numFmtId="38" fontId="10" fillId="0" borderId="13" xfId="1" applyFont="1" applyFill="1" applyBorder="1" applyAlignment="1"/>
    <xf numFmtId="38" fontId="10" fillId="0" borderId="12" xfId="1" applyFont="1" applyFill="1" applyBorder="1" applyAlignment="1"/>
    <xf numFmtId="38" fontId="10" fillId="2" borderId="13" xfId="1" applyFont="1" applyFill="1" applyBorder="1" applyAlignment="1"/>
    <xf numFmtId="38" fontId="10" fillId="2" borderId="13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2" borderId="14" xfId="0" applyFont="1" applyFill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Relationship Id="rId1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>
        <row r="6">
          <cell r="H6">
            <v>5</v>
          </cell>
          <cell r="I6">
            <v>390545</v>
          </cell>
          <cell r="L6">
            <v>2</v>
          </cell>
          <cell r="M6">
            <v>7878</v>
          </cell>
          <cell r="P6">
            <v>2</v>
          </cell>
          <cell r="Q6">
            <v>261714</v>
          </cell>
          <cell r="R6">
            <v>54</v>
          </cell>
          <cell r="S6">
            <v>135451</v>
          </cell>
          <cell r="T6">
            <v>5089</v>
          </cell>
          <cell r="U6">
            <v>557987</v>
          </cell>
          <cell r="W6">
            <v>783459</v>
          </cell>
          <cell r="AH6">
            <v>9</v>
          </cell>
          <cell r="AI6">
            <v>247230</v>
          </cell>
          <cell r="AP6">
            <v>47</v>
          </cell>
          <cell r="AQ6">
            <v>93707</v>
          </cell>
          <cell r="BD6">
            <v>52535</v>
          </cell>
          <cell r="BE6">
            <v>1127688</v>
          </cell>
        </row>
        <row r="7">
          <cell r="H7">
            <v>3</v>
          </cell>
          <cell r="I7">
            <v>203737</v>
          </cell>
          <cell r="N7">
            <v>1</v>
          </cell>
          <cell r="O7">
            <v>163075</v>
          </cell>
          <cell r="R7">
            <v>28</v>
          </cell>
          <cell r="S7">
            <v>67723</v>
          </cell>
          <cell r="T7">
            <v>2818</v>
          </cell>
          <cell r="U7">
            <v>460203</v>
          </cell>
          <cell r="W7">
            <v>332741</v>
          </cell>
          <cell r="AH7">
            <v>11</v>
          </cell>
          <cell r="AI7">
            <v>192923</v>
          </cell>
          <cell r="AP7">
            <v>1</v>
          </cell>
          <cell r="AQ7">
            <v>107967</v>
          </cell>
          <cell r="BD7">
            <v>29791</v>
          </cell>
          <cell r="BE7">
            <v>922379</v>
          </cell>
        </row>
        <row r="8">
          <cell r="H8">
            <v>6</v>
          </cell>
          <cell r="I8">
            <v>1124494</v>
          </cell>
          <cell r="R8">
            <v>116</v>
          </cell>
          <cell r="S8">
            <v>75828</v>
          </cell>
          <cell r="T8">
            <v>3357</v>
          </cell>
          <cell r="U8">
            <v>707103</v>
          </cell>
          <cell r="W8">
            <v>559326</v>
          </cell>
          <cell r="AH8">
            <v>25</v>
          </cell>
          <cell r="AI8">
            <v>340014</v>
          </cell>
          <cell r="AP8">
            <v>108</v>
          </cell>
          <cell r="AQ8">
            <v>120370</v>
          </cell>
          <cell r="BD8">
            <v>17413</v>
          </cell>
          <cell r="BE8">
            <v>1132494</v>
          </cell>
        </row>
        <row r="9">
          <cell r="H9">
            <v>6</v>
          </cell>
          <cell r="I9">
            <v>2571775</v>
          </cell>
          <cell r="L9">
            <v>1</v>
          </cell>
          <cell r="M9">
            <v>2055</v>
          </cell>
          <cell r="N9">
            <v>1</v>
          </cell>
          <cell r="O9">
            <v>2255</v>
          </cell>
          <cell r="P9">
            <v>1</v>
          </cell>
          <cell r="Q9">
            <v>14908</v>
          </cell>
          <cell r="R9">
            <v>70</v>
          </cell>
          <cell r="S9">
            <v>252089</v>
          </cell>
          <cell r="T9">
            <v>3000</v>
          </cell>
          <cell r="U9">
            <v>346449</v>
          </cell>
          <cell r="W9">
            <v>488484</v>
          </cell>
          <cell r="AH9">
            <v>8</v>
          </cell>
          <cell r="AI9">
            <v>183520</v>
          </cell>
          <cell r="AP9">
            <v>20</v>
          </cell>
          <cell r="AQ9">
            <v>269058</v>
          </cell>
          <cell r="BD9">
            <v>55946</v>
          </cell>
          <cell r="BE9">
            <v>1103782</v>
          </cell>
        </row>
        <row r="10">
          <cell r="R10">
            <v>98</v>
          </cell>
          <cell r="S10">
            <v>9561</v>
          </cell>
          <cell r="T10">
            <v>1640</v>
          </cell>
          <cell r="U10">
            <v>524185</v>
          </cell>
          <cell r="W10">
            <v>507556</v>
          </cell>
          <cell r="AH10">
            <v>16</v>
          </cell>
          <cell r="AI10">
            <v>293452</v>
          </cell>
          <cell r="AP10">
            <v>3094</v>
          </cell>
          <cell r="AQ10">
            <v>119111</v>
          </cell>
          <cell r="BD10">
            <v>52366</v>
          </cell>
          <cell r="BE10">
            <v>870314</v>
          </cell>
        </row>
        <row r="11">
          <cell r="H11">
            <v>9</v>
          </cell>
          <cell r="I11">
            <v>9614</v>
          </cell>
          <cell r="P11">
            <v>2</v>
          </cell>
          <cell r="Q11">
            <v>4454</v>
          </cell>
          <cell r="R11">
            <v>53</v>
          </cell>
          <cell r="S11">
            <v>72113</v>
          </cell>
          <cell r="T11">
            <v>5693</v>
          </cell>
          <cell r="U11">
            <v>623362</v>
          </cell>
          <cell r="W11">
            <v>342679</v>
          </cell>
          <cell r="AH11">
            <v>1</v>
          </cell>
          <cell r="AI11">
            <v>107558</v>
          </cell>
          <cell r="AP11">
            <v>10</v>
          </cell>
          <cell r="AQ11">
            <v>208629</v>
          </cell>
          <cell r="BD11">
            <v>13138</v>
          </cell>
          <cell r="BE11">
            <v>897324</v>
          </cell>
        </row>
        <row r="12">
          <cell r="H12">
            <v>6</v>
          </cell>
          <cell r="I12">
            <v>798601</v>
          </cell>
          <cell r="R12">
            <v>97</v>
          </cell>
          <cell r="S12">
            <v>273531</v>
          </cell>
          <cell r="T12">
            <v>2257</v>
          </cell>
          <cell r="U12">
            <v>893891</v>
          </cell>
          <cell r="W12">
            <v>621697</v>
          </cell>
          <cell r="AH12">
            <v>11</v>
          </cell>
          <cell r="AI12">
            <v>330440</v>
          </cell>
          <cell r="AP12">
            <v>30</v>
          </cell>
          <cell r="AQ12">
            <v>39066</v>
          </cell>
          <cell r="BD12">
            <v>18369</v>
          </cell>
          <cell r="BE12">
            <v>1466541</v>
          </cell>
        </row>
        <row r="13">
          <cell r="H13">
            <v>2</v>
          </cell>
          <cell r="I13">
            <v>202830</v>
          </cell>
          <cell r="N13">
            <v>1</v>
          </cell>
          <cell r="O13">
            <v>85312</v>
          </cell>
          <cell r="R13">
            <v>20</v>
          </cell>
          <cell r="S13">
            <v>69695</v>
          </cell>
          <cell r="T13">
            <v>3926</v>
          </cell>
          <cell r="U13">
            <v>667967</v>
          </cell>
          <cell r="W13">
            <v>379593</v>
          </cell>
          <cell r="AH13">
            <v>7</v>
          </cell>
          <cell r="AI13">
            <v>150477</v>
          </cell>
          <cell r="AP13">
            <v>62</v>
          </cell>
          <cell r="AQ13">
            <v>46009</v>
          </cell>
          <cell r="BD13">
            <v>93472</v>
          </cell>
          <cell r="BE13">
            <v>821227</v>
          </cell>
        </row>
        <row r="14">
          <cell r="AH14">
            <v>0</v>
          </cell>
          <cell r="AI14">
            <v>0</v>
          </cell>
          <cell r="AP14">
            <v>0</v>
          </cell>
          <cell r="AQ14">
            <v>0</v>
          </cell>
          <cell r="BD14">
            <v>0</v>
          </cell>
          <cell r="BE14">
            <v>0</v>
          </cell>
        </row>
        <row r="15">
          <cell r="AH15">
            <v>0</v>
          </cell>
          <cell r="AI15">
            <v>0</v>
          </cell>
          <cell r="AP15">
            <v>0</v>
          </cell>
          <cell r="AQ15">
            <v>0</v>
          </cell>
          <cell r="BD15">
            <v>0</v>
          </cell>
          <cell r="BE15">
            <v>0</v>
          </cell>
        </row>
        <row r="16">
          <cell r="AH16">
            <v>0</v>
          </cell>
          <cell r="AI16">
            <v>0</v>
          </cell>
          <cell r="AP16">
            <v>0</v>
          </cell>
          <cell r="AQ16">
            <v>0</v>
          </cell>
          <cell r="BD16">
            <v>0</v>
          </cell>
          <cell r="BE16">
            <v>0</v>
          </cell>
        </row>
        <row r="17">
          <cell r="AH17">
            <v>0</v>
          </cell>
          <cell r="AI17">
            <v>0</v>
          </cell>
          <cell r="AP17">
            <v>0</v>
          </cell>
          <cell r="AQ17">
            <v>0</v>
          </cell>
          <cell r="BD17">
            <v>0</v>
          </cell>
          <cell r="BE17">
            <v>0</v>
          </cell>
        </row>
        <row r="18">
          <cell r="AH18">
            <v>0</v>
          </cell>
          <cell r="AI18">
            <v>0</v>
          </cell>
          <cell r="AP18">
            <v>0</v>
          </cell>
          <cell r="AQ18">
            <v>0</v>
          </cell>
          <cell r="BD18">
            <v>0</v>
          </cell>
          <cell r="BE18">
            <v>0</v>
          </cell>
        </row>
        <row r="19">
          <cell r="AH19">
            <v>0</v>
          </cell>
          <cell r="AI19">
            <v>0</v>
          </cell>
          <cell r="AP19">
            <v>0</v>
          </cell>
          <cell r="AQ19">
            <v>0</v>
          </cell>
          <cell r="BD19">
            <v>0</v>
          </cell>
          <cell r="B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37</v>
          </cell>
          <cell r="I20">
            <v>5301596</v>
          </cell>
          <cell r="J20">
            <v>0</v>
          </cell>
          <cell r="K20">
            <v>0</v>
          </cell>
          <cell r="L20">
            <v>3</v>
          </cell>
          <cell r="M20">
            <v>9933</v>
          </cell>
          <cell r="N20">
            <v>3</v>
          </cell>
          <cell r="O20">
            <v>250642</v>
          </cell>
          <cell r="P20">
            <v>5</v>
          </cell>
          <cell r="Q20">
            <v>281076</v>
          </cell>
          <cell r="R20">
            <v>536</v>
          </cell>
          <cell r="S20">
            <v>955991</v>
          </cell>
          <cell r="T20">
            <v>27780</v>
          </cell>
          <cell r="U20">
            <v>4781147</v>
          </cell>
          <cell r="W20">
            <v>4015535</v>
          </cell>
          <cell r="AH20">
            <v>88</v>
          </cell>
          <cell r="AI20">
            <v>1845614</v>
          </cell>
          <cell r="AP20">
            <v>3372</v>
          </cell>
          <cell r="AQ20">
            <v>1003917</v>
          </cell>
          <cell r="BD20">
            <v>333030</v>
          </cell>
          <cell r="BE20">
            <v>8341749</v>
          </cell>
        </row>
      </sheetData>
      <sheetData sheetId="2"/>
      <sheetData sheetId="3">
        <row r="6">
          <cell r="I6">
            <v>0.98007021149415352</v>
          </cell>
        </row>
        <row r="9">
          <cell r="I9">
            <v>0.76898436585311991</v>
          </cell>
        </row>
        <row r="12">
          <cell r="I12">
            <v>0.6768314388576514</v>
          </cell>
        </row>
        <row r="15">
          <cell r="I15">
            <v>0.80645299756345634</v>
          </cell>
        </row>
        <row r="18">
          <cell r="I18">
            <v>0.88875493685464391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D83E-5D88-4F88-B59E-491E4C180BE3}">
  <dimension ref="B1:AB32"/>
  <sheetViews>
    <sheetView tabSelected="1" workbookViewId="0">
      <selection sqref="A1:XFD1048576"/>
    </sheetView>
  </sheetViews>
  <sheetFormatPr defaultRowHeight="18"/>
  <cols>
    <col min="1" max="1" width="1.296875" customWidth="1"/>
    <col min="2" max="2" width="13.296875" customWidth="1"/>
    <col min="28" max="28" width="12.296875" customWidth="1"/>
  </cols>
  <sheetData>
    <row r="1" spans="2:28" ht="10.199999999999999" customHeight="1"/>
    <row r="2" spans="2:28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5" t="s">
        <v>1</v>
      </c>
      <c r="AB2" s="4"/>
    </row>
    <row r="3" spans="2:28">
      <c r="B3" s="6" t="s">
        <v>2</v>
      </c>
      <c r="C3" s="7" t="s">
        <v>3</v>
      </c>
      <c r="D3" s="8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 t="s">
        <v>5</v>
      </c>
      <c r="W3" s="11"/>
      <c r="X3" s="10" t="s">
        <v>6</v>
      </c>
      <c r="Y3" s="11"/>
      <c r="Z3" s="10" t="s">
        <v>7</v>
      </c>
      <c r="AA3" s="11"/>
      <c r="AB3" s="12" t="s">
        <v>8</v>
      </c>
    </row>
    <row r="4" spans="2:28">
      <c r="B4" s="13"/>
      <c r="C4" s="13"/>
      <c r="D4" s="14"/>
      <c r="E4" s="14"/>
      <c r="F4" s="15" t="s">
        <v>9</v>
      </c>
      <c r="G4" s="16"/>
      <c r="H4" s="16"/>
      <c r="I4" s="16"/>
      <c r="J4" s="16"/>
      <c r="K4" s="17"/>
      <c r="L4" s="15" t="s">
        <v>10</v>
      </c>
      <c r="M4" s="17"/>
      <c r="N4" s="15" t="s">
        <v>11</v>
      </c>
      <c r="O4" s="17"/>
      <c r="P4" s="15" t="s">
        <v>12</v>
      </c>
      <c r="Q4" s="17"/>
      <c r="R4" s="18" t="s">
        <v>13</v>
      </c>
      <c r="S4" s="11"/>
      <c r="T4" s="19" t="s">
        <v>14</v>
      </c>
      <c r="U4" s="11"/>
      <c r="V4" s="20"/>
      <c r="W4" s="21"/>
      <c r="X4" s="20"/>
      <c r="Y4" s="21"/>
      <c r="Z4" s="22" t="s">
        <v>15</v>
      </c>
      <c r="AA4" s="23"/>
      <c r="AB4" s="24"/>
    </row>
    <row r="5" spans="2:28">
      <c r="B5" s="13"/>
      <c r="C5" s="13"/>
      <c r="D5" s="25"/>
      <c r="E5" s="25"/>
      <c r="F5" s="26"/>
      <c r="G5" s="25"/>
      <c r="H5" s="27" t="s">
        <v>16</v>
      </c>
      <c r="I5" s="28"/>
      <c r="J5" s="27" t="s">
        <v>17</v>
      </c>
      <c r="K5" s="28"/>
      <c r="L5" s="29" t="s">
        <v>18</v>
      </c>
      <c r="M5" s="30"/>
      <c r="N5" s="29" t="s">
        <v>18</v>
      </c>
      <c r="O5" s="30"/>
      <c r="P5" s="29" t="s">
        <v>19</v>
      </c>
      <c r="Q5" s="30"/>
      <c r="R5" s="31" t="s">
        <v>18</v>
      </c>
      <c r="S5" s="32"/>
      <c r="T5" s="33" t="s">
        <v>20</v>
      </c>
      <c r="U5" s="32"/>
      <c r="V5" s="26"/>
      <c r="W5" s="34"/>
      <c r="X5" s="26"/>
      <c r="Y5" s="34"/>
      <c r="Z5" s="31" t="s">
        <v>15</v>
      </c>
      <c r="AA5" s="32" t="s">
        <v>15</v>
      </c>
      <c r="AB5" s="24"/>
    </row>
    <row r="6" spans="2:28">
      <c r="B6" s="35"/>
      <c r="C6" s="35"/>
      <c r="D6" s="36" t="s">
        <v>21</v>
      </c>
      <c r="E6" s="36" t="s">
        <v>22</v>
      </c>
      <c r="F6" s="37" t="s">
        <v>21</v>
      </c>
      <c r="G6" s="36" t="s">
        <v>22</v>
      </c>
      <c r="H6" s="37" t="s">
        <v>21</v>
      </c>
      <c r="I6" s="36" t="s">
        <v>22</v>
      </c>
      <c r="J6" s="36" t="s">
        <v>21</v>
      </c>
      <c r="K6" s="36" t="s">
        <v>22</v>
      </c>
      <c r="L6" s="36" t="s">
        <v>21</v>
      </c>
      <c r="M6" s="36" t="s">
        <v>22</v>
      </c>
      <c r="N6" s="36" t="s">
        <v>21</v>
      </c>
      <c r="O6" s="36" t="s">
        <v>22</v>
      </c>
      <c r="P6" s="36" t="s">
        <v>21</v>
      </c>
      <c r="Q6" s="36" t="s">
        <v>22</v>
      </c>
      <c r="R6" s="36" t="s">
        <v>21</v>
      </c>
      <c r="S6" s="36" t="s">
        <v>22</v>
      </c>
      <c r="T6" s="36" t="s">
        <v>21</v>
      </c>
      <c r="U6" s="36" t="s">
        <v>22</v>
      </c>
      <c r="V6" s="36" t="s">
        <v>21</v>
      </c>
      <c r="W6" s="36" t="s">
        <v>22</v>
      </c>
      <c r="X6" s="36" t="s">
        <v>21</v>
      </c>
      <c r="Y6" s="36" t="s">
        <v>22</v>
      </c>
      <c r="Z6" s="36" t="s">
        <v>21</v>
      </c>
      <c r="AA6" s="36" t="s">
        <v>22</v>
      </c>
      <c r="AB6" s="38"/>
    </row>
    <row r="7" spans="2:28">
      <c r="B7" s="39" t="s">
        <v>23</v>
      </c>
      <c r="C7" s="40">
        <v>50624</v>
      </c>
      <c r="D7" s="41">
        <v>33023</v>
      </c>
      <c r="E7" s="42">
        <v>31817</v>
      </c>
      <c r="F7" s="43">
        <v>127</v>
      </c>
      <c r="G7" s="42">
        <v>11347</v>
      </c>
      <c r="H7" s="43">
        <v>37</v>
      </c>
      <c r="I7" s="42">
        <v>651</v>
      </c>
      <c r="J7" s="43">
        <v>90</v>
      </c>
      <c r="K7" s="42">
        <v>10696</v>
      </c>
      <c r="L7" s="43">
        <v>39</v>
      </c>
      <c r="M7" s="42">
        <v>2726</v>
      </c>
      <c r="N7" s="43">
        <v>7</v>
      </c>
      <c r="O7" s="42">
        <v>93</v>
      </c>
      <c r="P7" s="43">
        <v>32058</v>
      </c>
      <c r="Q7" s="42">
        <v>5545</v>
      </c>
      <c r="R7" s="43">
        <v>792</v>
      </c>
      <c r="S7" s="42">
        <v>4323</v>
      </c>
      <c r="T7" s="44" t="s">
        <v>24</v>
      </c>
      <c r="U7" s="42">
        <v>7783</v>
      </c>
      <c r="V7" s="42">
        <v>261</v>
      </c>
      <c r="W7" s="42">
        <v>3295</v>
      </c>
      <c r="X7" s="42">
        <v>5782</v>
      </c>
      <c r="Y7" s="42">
        <v>2103</v>
      </c>
      <c r="Z7" s="42">
        <v>117544</v>
      </c>
      <c r="AA7" s="42">
        <v>13409</v>
      </c>
      <c r="AB7" s="45" t="s">
        <v>23</v>
      </c>
    </row>
    <row r="8" spans="2:28">
      <c r="B8" s="39" t="s">
        <v>25</v>
      </c>
      <c r="C8" s="40">
        <v>38723</v>
      </c>
      <c r="D8" s="41">
        <v>29213</v>
      </c>
      <c r="E8" s="42">
        <v>23299</v>
      </c>
      <c r="F8" s="43">
        <v>104</v>
      </c>
      <c r="G8" s="42">
        <v>8206</v>
      </c>
      <c r="H8" s="43">
        <v>20</v>
      </c>
      <c r="I8" s="42">
        <v>342</v>
      </c>
      <c r="J8" s="43">
        <v>84</v>
      </c>
      <c r="K8" s="42">
        <v>7864</v>
      </c>
      <c r="L8" s="43">
        <v>30</v>
      </c>
      <c r="M8" s="42">
        <v>1957</v>
      </c>
      <c r="N8" s="43">
        <v>11</v>
      </c>
      <c r="O8" s="42">
        <v>260</v>
      </c>
      <c r="P8" s="43">
        <v>28380</v>
      </c>
      <c r="Q8" s="42">
        <v>4130</v>
      </c>
      <c r="R8" s="43">
        <v>688</v>
      </c>
      <c r="S8" s="42">
        <v>2472</v>
      </c>
      <c r="T8" s="44" t="s">
        <v>24</v>
      </c>
      <c r="U8" s="42">
        <v>6274</v>
      </c>
      <c r="V8" s="42">
        <v>202</v>
      </c>
      <c r="W8" s="42">
        <v>3093</v>
      </c>
      <c r="X8" s="42">
        <v>4112</v>
      </c>
      <c r="Y8" s="42">
        <v>2259</v>
      </c>
      <c r="Z8" s="42">
        <v>111170</v>
      </c>
      <c r="AA8" s="42">
        <v>10072</v>
      </c>
      <c r="AB8" s="45" t="s">
        <v>25</v>
      </c>
    </row>
    <row r="9" spans="2:28">
      <c r="B9" s="39" t="s">
        <v>26</v>
      </c>
      <c r="C9" s="40">
        <v>41435</v>
      </c>
      <c r="D9" s="41">
        <v>47556</v>
      </c>
      <c r="E9" s="42">
        <v>22782</v>
      </c>
      <c r="F9" s="43">
        <v>92</v>
      </c>
      <c r="G9" s="42">
        <v>6246</v>
      </c>
      <c r="H9" s="43">
        <v>18</v>
      </c>
      <c r="I9" s="42">
        <v>274</v>
      </c>
      <c r="J9" s="43">
        <v>74</v>
      </c>
      <c r="K9" s="42">
        <v>5972</v>
      </c>
      <c r="L9" s="43">
        <v>33</v>
      </c>
      <c r="M9" s="42">
        <v>2935</v>
      </c>
      <c r="N9" s="43">
        <v>21</v>
      </c>
      <c r="O9" s="42">
        <v>594</v>
      </c>
      <c r="P9" s="43">
        <v>46774</v>
      </c>
      <c r="Q9" s="42">
        <v>4586</v>
      </c>
      <c r="R9" s="43">
        <v>636</v>
      </c>
      <c r="S9" s="42">
        <v>2556</v>
      </c>
      <c r="T9" s="44" t="s">
        <v>24</v>
      </c>
      <c r="U9" s="42">
        <v>5865</v>
      </c>
      <c r="V9" s="42">
        <v>239</v>
      </c>
      <c r="W9" s="42">
        <v>3673</v>
      </c>
      <c r="X9" s="42">
        <v>6003</v>
      </c>
      <c r="Y9" s="42">
        <v>2326</v>
      </c>
      <c r="Z9" s="42">
        <v>140875</v>
      </c>
      <c r="AA9" s="42">
        <v>12654</v>
      </c>
      <c r="AB9" s="45" t="s">
        <v>26</v>
      </c>
    </row>
    <row r="10" spans="2:28">
      <c r="B10" s="39" t="s">
        <v>27</v>
      </c>
      <c r="C10" s="40">
        <v>49796</v>
      </c>
      <c r="D10" s="41">
        <v>72637</v>
      </c>
      <c r="E10" s="42">
        <v>27982</v>
      </c>
      <c r="F10" s="43">
        <v>66</v>
      </c>
      <c r="G10" s="42">
        <v>7173</v>
      </c>
      <c r="H10" s="43">
        <v>11</v>
      </c>
      <c r="I10" s="42">
        <v>294</v>
      </c>
      <c r="J10" s="43">
        <v>55</v>
      </c>
      <c r="K10" s="42">
        <v>6879</v>
      </c>
      <c r="L10" s="43">
        <v>19</v>
      </c>
      <c r="M10" s="42">
        <v>1910</v>
      </c>
      <c r="N10" s="43">
        <v>23</v>
      </c>
      <c r="O10" s="42">
        <v>2623</v>
      </c>
      <c r="P10" s="43">
        <v>71915</v>
      </c>
      <c r="Q10" s="42">
        <v>5555</v>
      </c>
      <c r="R10" s="43">
        <v>614</v>
      </c>
      <c r="S10" s="42">
        <v>3342</v>
      </c>
      <c r="T10" s="44" t="s">
        <v>24</v>
      </c>
      <c r="U10" s="42">
        <v>7379</v>
      </c>
      <c r="V10" s="42">
        <v>180</v>
      </c>
      <c r="W10" s="42">
        <v>2949</v>
      </c>
      <c r="X10" s="42">
        <v>4188</v>
      </c>
      <c r="Y10" s="42">
        <v>2662</v>
      </c>
      <c r="Z10" s="42">
        <v>344523</v>
      </c>
      <c r="AA10" s="42">
        <v>16203</v>
      </c>
      <c r="AB10" s="45" t="s">
        <v>27</v>
      </c>
    </row>
    <row r="11" spans="2:28">
      <c r="B11" s="39" t="s">
        <v>28</v>
      </c>
      <c r="C11" s="40">
        <v>41159</v>
      </c>
      <c r="D11" s="41">
        <v>47266</v>
      </c>
      <c r="E11" s="42">
        <v>23454</v>
      </c>
      <c r="F11" s="43">
        <v>65</v>
      </c>
      <c r="G11" s="42">
        <v>6160</v>
      </c>
      <c r="H11" s="43">
        <v>11</v>
      </c>
      <c r="I11" s="42">
        <v>36</v>
      </c>
      <c r="J11" s="43">
        <v>54</v>
      </c>
      <c r="K11" s="42">
        <v>6124</v>
      </c>
      <c r="L11" s="43">
        <v>12</v>
      </c>
      <c r="M11" s="42">
        <v>1574</v>
      </c>
      <c r="N11" s="43">
        <v>7</v>
      </c>
      <c r="O11" s="42">
        <v>507</v>
      </c>
      <c r="P11" s="43">
        <v>46269</v>
      </c>
      <c r="Q11" s="42">
        <v>6882</v>
      </c>
      <c r="R11" s="43">
        <v>913</v>
      </c>
      <c r="S11" s="42">
        <v>2531</v>
      </c>
      <c r="T11" s="44" t="s">
        <v>24</v>
      </c>
      <c r="U11" s="42">
        <v>5800</v>
      </c>
      <c r="V11" s="42">
        <v>155</v>
      </c>
      <c r="W11" s="42">
        <v>2815</v>
      </c>
      <c r="X11" s="42">
        <v>2956</v>
      </c>
      <c r="Y11" s="42">
        <v>1890</v>
      </c>
      <c r="Z11" s="42">
        <v>545150</v>
      </c>
      <c r="AA11" s="42">
        <v>13000</v>
      </c>
      <c r="AB11" s="45" t="s">
        <v>28</v>
      </c>
    </row>
    <row r="12" spans="2:28">
      <c r="B12" s="39" t="s">
        <v>29</v>
      </c>
      <c r="C12" s="40">
        <v>38702.612000000001</v>
      </c>
      <c r="D12" s="41">
        <v>48183</v>
      </c>
      <c r="E12" s="42">
        <v>21006.406000000003</v>
      </c>
      <c r="F12" s="43">
        <v>46</v>
      </c>
      <c r="G12" s="42">
        <v>6856.8729999999996</v>
      </c>
      <c r="H12" s="43">
        <v>4</v>
      </c>
      <c r="I12" s="42">
        <v>4.5739999999999998</v>
      </c>
      <c r="J12" s="43">
        <v>42</v>
      </c>
      <c r="K12" s="42">
        <v>6852.299</v>
      </c>
      <c r="L12" s="43">
        <v>14</v>
      </c>
      <c r="M12" s="42">
        <v>2066.5940000000001</v>
      </c>
      <c r="N12" s="43">
        <v>9</v>
      </c>
      <c r="O12" s="42">
        <v>420.74200000000002</v>
      </c>
      <c r="P12" s="43">
        <v>47529</v>
      </c>
      <c r="Q12" s="42">
        <v>5202.5510000000004</v>
      </c>
      <c r="R12" s="43">
        <v>585</v>
      </c>
      <c r="S12" s="42">
        <v>1649.2739999999999</v>
      </c>
      <c r="T12" s="44" t="s">
        <v>24</v>
      </c>
      <c r="U12" s="42">
        <v>4810.3720000000003</v>
      </c>
      <c r="V12" s="42">
        <v>156</v>
      </c>
      <c r="W12" s="42">
        <v>2511.3240000000001</v>
      </c>
      <c r="X12" s="42">
        <v>5390</v>
      </c>
      <c r="Y12" s="42">
        <v>2355.9430000000002</v>
      </c>
      <c r="Z12" s="42">
        <v>704532</v>
      </c>
      <c r="AA12" s="42">
        <v>12828.939</v>
      </c>
      <c r="AB12" s="45" t="s">
        <v>29</v>
      </c>
    </row>
    <row r="13" spans="2:28">
      <c r="B13" s="39" t="s">
        <v>30</v>
      </c>
      <c r="C13" s="40">
        <v>38843.436000000002</v>
      </c>
      <c r="D13" s="41">
        <v>60483</v>
      </c>
      <c r="E13" s="42">
        <v>21456.575000000001</v>
      </c>
      <c r="F13" s="43">
        <v>60</v>
      </c>
      <c r="G13" s="42">
        <v>7399.9279999999999</v>
      </c>
      <c r="H13" s="43">
        <v>0</v>
      </c>
      <c r="I13" s="42">
        <v>0</v>
      </c>
      <c r="J13" s="43">
        <v>60</v>
      </c>
      <c r="K13" s="42">
        <v>7399.9279999999999</v>
      </c>
      <c r="L13" s="43">
        <v>9</v>
      </c>
      <c r="M13" s="42">
        <v>694.66399999999999</v>
      </c>
      <c r="N13" s="43">
        <v>5</v>
      </c>
      <c r="O13" s="42">
        <v>185.05099999999999</v>
      </c>
      <c r="P13" s="43">
        <v>59855</v>
      </c>
      <c r="Q13" s="42">
        <v>5446.1080000000002</v>
      </c>
      <c r="R13" s="43">
        <v>554</v>
      </c>
      <c r="S13" s="42">
        <v>2002.4159999999999</v>
      </c>
      <c r="T13" s="44" t="s">
        <v>24</v>
      </c>
      <c r="U13" s="42">
        <v>5728.4080000000004</v>
      </c>
      <c r="V13" s="42">
        <v>187</v>
      </c>
      <c r="W13" s="42">
        <v>3053.991</v>
      </c>
      <c r="X13" s="42">
        <v>6806</v>
      </c>
      <c r="Y13" s="42">
        <v>1627.0050000000001</v>
      </c>
      <c r="Z13" s="42">
        <v>817777</v>
      </c>
      <c r="AA13" s="42">
        <v>12705.865</v>
      </c>
      <c r="AB13" s="46" t="s">
        <v>30</v>
      </c>
    </row>
    <row r="14" spans="2:28">
      <c r="B14" s="39" t="s">
        <v>31</v>
      </c>
      <c r="C14" s="40">
        <v>38510.764000000003</v>
      </c>
      <c r="D14" s="41">
        <v>59616</v>
      </c>
      <c r="E14" s="42">
        <v>20830.874</v>
      </c>
      <c r="F14" s="43">
        <v>38</v>
      </c>
      <c r="G14" s="42">
        <v>5684.9010000000007</v>
      </c>
      <c r="H14" s="43">
        <v>3</v>
      </c>
      <c r="I14" s="42">
        <v>0.90400000000000003</v>
      </c>
      <c r="J14" s="43">
        <v>35</v>
      </c>
      <c r="K14" s="42">
        <v>5683.9970000000003</v>
      </c>
      <c r="L14" s="43">
        <v>8</v>
      </c>
      <c r="M14" s="42">
        <v>437.53</v>
      </c>
      <c r="N14" s="43">
        <v>6</v>
      </c>
      <c r="O14" s="42">
        <v>290.57900000000001</v>
      </c>
      <c r="P14" s="43">
        <v>58821</v>
      </c>
      <c r="Q14" s="42">
        <v>6244.232</v>
      </c>
      <c r="R14" s="43">
        <v>743</v>
      </c>
      <c r="S14" s="42">
        <v>1850.3920000000001</v>
      </c>
      <c r="T14" s="44" t="s">
        <v>24</v>
      </c>
      <c r="U14" s="42">
        <v>6323.24</v>
      </c>
      <c r="V14" s="42">
        <v>198</v>
      </c>
      <c r="W14" s="42">
        <v>2835.7089999999998</v>
      </c>
      <c r="X14" s="42">
        <v>1335</v>
      </c>
      <c r="Y14" s="42">
        <v>1862.954</v>
      </c>
      <c r="Z14" s="42">
        <v>681832</v>
      </c>
      <c r="AA14" s="42">
        <v>12981.227000000001</v>
      </c>
      <c r="AB14" s="45" t="s">
        <v>31</v>
      </c>
    </row>
    <row r="15" spans="2:28">
      <c r="B15" s="39" t="s">
        <v>32</v>
      </c>
      <c r="C15" s="40">
        <v>42796.431000000004</v>
      </c>
      <c r="D15" s="41">
        <v>40577</v>
      </c>
      <c r="E15" s="42">
        <v>22749.59</v>
      </c>
      <c r="F15" s="43">
        <v>33</v>
      </c>
      <c r="G15" s="42">
        <v>7195.9949999999999</v>
      </c>
      <c r="H15" s="43">
        <v>1</v>
      </c>
      <c r="I15" s="42">
        <v>4.26</v>
      </c>
      <c r="J15" s="43">
        <v>32</v>
      </c>
      <c r="K15" s="42">
        <v>7191.7349999999997</v>
      </c>
      <c r="L15" s="43">
        <v>11</v>
      </c>
      <c r="M15" s="42">
        <v>880.54899999999998</v>
      </c>
      <c r="N15" s="43">
        <v>4</v>
      </c>
      <c r="O15" s="42">
        <v>99.396000000000001</v>
      </c>
      <c r="P15" s="43">
        <v>39593</v>
      </c>
      <c r="Q15" s="42">
        <v>6271.8850000000002</v>
      </c>
      <c r="R15" s="43">
        <v>936</v>
      </c>
      <c r="S15" s="42">
        <v>2419.634</v>
      </c>
      <c r="T15" s="44" t="s">
        <v>24</v>
      </c>
      <c r="U15" s="42">
        <v>5882.1310000000003</v>
      </c>
      <c r="V15" s="42">
        <v>188</v>
      </c>
      <c r="W15" s="42">
        <v>2935.3040000000001</v>
      </c>
      <c r="X15" s="42">
        <v>6337</v>
      </c>
      <c r="Y15" s="42">
        <v>1625.566</v>
      </c>
      <c r="Z15" s="42">
        <v>531944</v>
      </c>
      <c r="AA15" s="42">
        <v>15485.971</v>
      </c>
      <c r="AB15" s="45" t="s">
        <v>32</v>
      </c>
    </row>
    <row r="16" spans="2:28">
      <c r="B16" s="47" t="s">
        <v>33</v>
      </c>
      <c r="C16" s="48">
        <v>47602.034999999996</v>
      </c>
      <c r="D16" s="49">
        <v>45176</v>
      </c>
      <c r="E16" s="48">
        <v>26594.084999999999</v>
      </c>
      <c r="F16" s="50">
        <v>33</v>
      </c>
      <c r="G16" s="48">
        <v>8575.9410000000007</v>
      </c>
      <c r="H16" s="50">
        <v>3</v>
      </c>
      <c r="I16" s="50">
        <v>962.70699999999999</v>
      </c>
      <c r="J16" s="50">
        <v>30</v>
      </c>
      <c r="K16" s="50">
        <v>7613.2340000000004</v>
      </c>
      <c r="L16" s="48">
        <v>12</v>
      </c>
      <c r="M16" s="50">
        <v>1225.788</v>
      </c>
      <c r="N16" s="50">
        <v>7</v>
      </c>
      <c r="O16" s="50">
        <v>225.15799999999999</v>
      </c>
      <c r="P16" s="50">
        <v>44089</v>
      </c>
      <c r="Q16" s="50">
        <v>7938.6859999999997</v>
      </c>
      <c r="R16" s="50">
        <v>1035</v>
      </c>
      <c r="S16" s="50">
        <v>1737.423</v>
      </c>
      <c r="T16" s="51" t="s">
        <v>24</v>
      </c>
      <c r="U16" s="50">
        <v>6891.0889999999999</v>
      </c>
      <c r="V16" s="50">
        <v>183</v>
      </c>
      <c r="W16" s="50">
        <v>3366.4749999999999</v>
      </c>
      <c r="X16" s="50">
        <v>3282</v>
      </c>
      <c r="Y16" s="50">
        <v>1882.8520000000001</v>
      </c>
      <c r="Z16" s="50">
        <v>297760</v>
      </c>
      <c r="AA16" s="50">
        <v>15758.623</v>
      </c>
      <c r="AB16" s="52" t="s">
        <v>34</v>
      </c>
    </row>
    <row r="17" spans="2:28" s="58" customFormat="1" ht="20.399999999999999" thickBot="1">
      <c r="B17" s="53" t="s">
        <v>35</v>
      </c>
      <c r="C17" s="54">
        <f>E17+W17+Y17+AA17</f>
        <v>26787.200000000001</v>
      </c>
      <c r="D17" s="55">
        <f>F17+L17+N17+P17+R17</f>
        <v>28364</v>
      </c>
      <c r="E17" s="54">
        <f>G17+M17+O17+Q17+S17+U17</f>
        <v>15595.919999999998</v>
      </c>
      <c r="F17" s="54">
        <f>H17+J17</f>
        <v>37</v>
      </c>
      <c r="G17" s="54">
        <f>I17+K17</f>
        <v>5301.5959999999995</v>
      </c>
      <c r="H17" s="54">
        <f>'[1]輸入（Import）'!D20</f>
        <v>0</v>
      </c>
      <c r="I17" s="54">
        <f>'[1]輸入（Import）'!E20/1000</f>
        <v>0</v>
      </c>
      <c r="J17" s="54">
        <f>'[1]輸入（Import）'!F20+'[1]輸入（Import）'!H20</f>
        <v>37</v>
      </c>
      <c r="K17" s="54">
        <f>('[1]輸入（Import）'!G20+'[1]輸入（Import）'!I20)/1000</f>
        <v>5301.5959999999995</v>
      </c>
      <c r="L17" s="54">
        <f>'[1]輸入（Import）'!N20</f>
        <v>3</v>
      </c>
      <c r="M17" s="54">
        <f>'[1]輸入（Import）'!O20/1000</f>
        <v>250.642</v>
      </c>
      <c r="N17" s="54">
        <f>'[1]輸入（Import）'!P20</f>
        <v>5</v>
      </c>
      <c r="O17" s="54">
        <f>'[1]輸入（Import）'!Q20/1000</f>
        <v>281.07600000000002</v>
      </c>
      <c r="P17" s="54">
        <f>'[1]輸入（Import）'!T20</f>
        <v>27780</v>
      </c>
      <c r="Q17" s="54">
        <f>'[1]輸入（Import）'!U20/1000</f>
        <v>4781.1469999999999</v>
      </c>
      <c r="R17" s="54">
        <f>'[1]輸入（Import）'!J20+'[1]輸入（Import）'!L20+'[1]輸入（Import）'!R20</f>
        <v>539</v>
      </c>
      <c r="S17" s="54">
        <f>('[1]輸入（Import）'!K20+'[1]輸入（Import）'!M20+'[1]輸入（Import）'!S20)/1000</f>
        <v>965.92399999999998</v>
      </c>
      <c r="T17" s="56" t="s">
        <v>24</v>
      </c>
      <c r="U17" s="54">
        <f>'[1]輸入（Import）'!W20/1000</f>
        <v>4015.5349999999999</v>
      </c>
      <c r="V17" s="54">
        <f>'[1]輸入（Import）'!AH20</f>
        <v>88</v>
      </c>
      <c r="W17" s="54">
        <f>'[1]輸入（Import）'!AI20/1000</f>
        <v>1845.614</v>
      </c>
      <c r="X17" s="54">
        <f>'[1]輸入（Import）'!AP20</f>
        <v>3372</v>
      </c>
      <c r="Y17" s="54">
        <f>'[1]輸入（Import）'!AQ20/1000</f>
        <v>1003.917</v>
      </c>
      <c r="Z17" s="54">
        <f>'[1]輸入（Import）'!BD20</f>
        <v>333030</v>
      </c>
      <c r="AA17" s="54">
        <f>'[1]輸入（Import）'!BE20/1000</f>
        <v>8341.7489999999998</v>
      </c>
      <c r="AB17" s="57" t="s">
        <v>35</v>
      </c>
    </row>
    <row r="18" spans="2:28" ht="19.2" thickTop="1" thickBot="1">
      <c r="B18" s="59" t="s">
        <v>36</v>
      </c>
      <c r="C18" s="60">
        <f>[1]速報!I18</f>
        <v>0.88875493685464391</v>
      </c>
      <c r="D18" s="61"/>
      <c r="E18" s="60">
        <f>[1]速報!I6</f>
        <v>0.98007021149415352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  <c r="U18" s="62"/>
      <c r="V18" s="62"/>
      <c r="W18" s="60">
        <f>[1]速報!I9</f>
        <v>0.76898436585311991</v>
      </c>
      <c r="X18" s="62"/>
      <c r="Y18" s="60">
        <f>[1]速報!I12</f>
        <v>0.6768314388576514</v>
      </c>
      <c r="Z18" s="62"/>
      <c r="AA18" s="60">
        <f>[1]速報!I15</f>
        <v>0.80645299756345634</v>
      </c>
      <c r="AB18" s="64"/>
    </row>
    <row r="19" spans="2:28" ht="18.600000000000001" thickTop="1">
      <c r="B19" s="65" t="s">
        <v>37</v>
      </c>
      <c r="C19" s="66">
        <f>E19+W19+Y19+AA19</f>
        <v>3605.6590000000001</v>
      </c>
      <c r="D19" s="67">
        <f>F19+L19+N19+P19+R19</f>
        <v>5152</v>
      </c>
      <c r="E19" s="66">
        <f>G19+M19+O19+Q19+S19+U19</f>
        <v>2137.0340000000001</v>
      </c>
      <c r="F19" s="66">
        <f>H19+J19</f>
        <v>5</v>
      </c>
      <c r="G19" s="66">
        <f>I19+K19</f>
        <v>390.54500000000002</v>
      </c>
      <c r="H19" s="68">
        <f>'[1]輸入（Import）'!D6</f>
        <v>0</v>
      </c>
      <c r="I19" s="68">
        <f>'[1]輸入（Import）'!E6/1000</f>
        <v>0</v>
      </c>
      <c r="J19" s="68">
        <f>'[1]輸入（Import）'!F6+'[1]輸入（Import）'!H6</f>
        <v>5</v>
      </c>
      <c r="K19" s="68">
        <f>('[1]輸入（Import）'!G6+'[1]輸入（Import）'!I6)/1000</f>
        <v>390.54500000000002</v>
      </c>
      <c r="L19" s="68">
        <f>'[1]輸入（Import）'!N6</f>
        <v>0</v>
      </c>
      <c r="M19" s="68">
        <f>'[1]輸入（Import）'!O6/1000</f>
        <v>0</v>
      </c>
      <c r="N19" s="68">
        <f>'[1]輸入（Import）'!P6</f>
        <v>2</v>
      </c>
      <c r="O19" s="68">
        <f>'[1]輸入（Import）'!Q6/1000</f>
        <v>261.714</v>
      </c>
      <c r="P19" s="68">
        <f>'[1]輸入（Import）'!T6</f>
        <v>5089</v>
      </c>
      <c r="Q19" s="68">
        <f>'[1]輸入（Import）'!U6/1000</f>
        <v>557.98699999999997</v>
      </c>
      <c r="R19" s="68">
        <f>'[1]輸入（Import）'!J6+'[1]輸入（Import）'!L6+'[1]輸入（Import）'!R6</f>
        <v>56</v>
      </c>
      <c r="S19" s="68">
        <f>('[1]輸入（Import）'!K6+'[1]輸入（Import）'!M6+'[1]輸入（Import）'!S6)/1000</f>
        <v>143.32900000000001</v>
      </c>
      <c r="T19" s="69" t="s">
        <v>24</v>
      </c>
      <c r="U19" s="68">
        <f>'[1]輸入（Import）'!W6/1000</f>
        <v>783.45899999999995</v>
      </c>
      <c r="V19" s="68">
        <f>'[1]輸入（Import）'!AH6</f>
        <v>9</v>
      </c>
      <c r="W19" s="68">
        <f>'[1]輸入（Import）'!AI6/1000</f>
        <v>247.23</v>
      </c>
      <c r="X19" s="68">
        <f>'[1]輸入（Import）'!AP6</f>
        <v>47</v>
      </c>
      <c r="Y19" s="68">
        <f>'[1]輸入（Import）'!AQ6/1000</f>
        <v>93.706999999999994</v>
      </c>
      <c r="Z19" s="68">
        <f>'[1]輸入（Import）'!BD6</f>
        <v>52535</v>
      </c>
      <c r="AA19" s="68">
        <f>'[1]輸入（Import）'!BE6/1000</f>
        <v>1127.6880000000001</v>
      </c>
      <c r="AB19" s="70" t="s">
        <v>37</v>
      </c>
    </row>
    <row r="20" spans="2:28">
      <c r="B20" s="71" t="s">
        <v>38</v>
      </c>
      <c r="C20" s="66">
        <f>E20+W20+Y20+AA20</f>
        <v>2450.748</v>
      </c>
      <c r="D20" s="67">
        <f>F20+L20+N20+P20+R20</f>
        <v>2850</v>
      </c>
      <c r="E20" s="66">
        <f>G20+M20+O20+Q20+S20+U20</f>
        <v>1227.4789999999998</v>
      </c>
      <c r="F20" s="66">
        <f t="shared" ref="F20:G32" si="0">H20+J20</f>
        <v>3</v>
      </c>
      <c r="G20" s="66">
        <f>I20+K20</f>
        <v>203.73699999999999</v>
      </c>
      <c r="H20" s="68">
        <f>'[1]輸入（Import）'!D7</f>
        <v>0</v>
      </c>
      <c r="I20" s="68">
        <f>'[1]輸入（Import）'!E7/1000</f>
        <v>0</v>
      </c>
      <c r="J20" s="68">
        <f>'[1]輸入（Import）'!F7+'[1]輸入（Import）'!H7</f>
        <v>3</v>
      </c>
      <c r="K20" s="68">
        <f>('[1]輸入（Import）'!G7+'[1]輸入（Import）'!I7)/1000</f>
        <v>203.73699999999999</v>
      </c>
      <c r="L20" s="68">
        <f>'[1]輸入（Import）'!N7</f>
        <v>1</v>
      </c>
      <c r="M20" s="68">
        <f>'[1]輸入（Import）'!O7/1000</f>
        <v>163.07499999999999</v>
      </c>
      <c r="N20" s="68">
        <f>'[1]輸入（Import）'!P7</f>
        <v>0</v>
      </c>
      <c r="O20" s="68">
        <f>'[1]輸入（Import）'!Q7/1000</f>
        <v>0</v>
      </c>
      <c r="P20" s="68">
        <f>'[1]輸入（Import）'!T7</f>
        <v>2818</v>
      </c>
      <c r="Q20" s="68">
        <f>'[1]輸入（Import）'!U7/1000</f>
        <v>460.20299999999997</v>
      </c>
      <c r="R20" s="68">
        <f>'[1]輸入（Import）'!J7+'[1]輸入（Import）'!L7+'[1]輸入（Import）'!R7</f>
        <v>28</v>
      </c>
      <c r="S20" s="68">
        <f>('[1]輸入（Import）'!K7+'[1]輸入（Import）'!M7+'[1]輸入（Import）'!S7)/1000</f>
        <v>67.722999999999999</v>
      </c>
      <c r="T20" s="69" t="s">
        <v>24</v>
      </c>
      <c r="U20" s="68">
        <f>'[1]輸入（Import）'!W7/1000</f>
        <v>332.74099999999999</v>
      </c>
      <c r="V20" s="68">
        <f>'[1]輸入（Import）'!AH7</f>
        <v>11</v>
      </c>
      <c r="W20" s="68">
        <f>'[1]輸入（Import）'!AI7/1000</f>
        <v>192.923</v>
      </c>
      <c r="X20" s="68">
        <f>'[1]輸入（Import）'!AP7</f>
        <v>1</v>
      </c>
      <c r="Y20" s="68">
        <f>'[1]輸入（Import）'!AQ7/1000</f>
        <v>107.967</v>
      </c>
      <c r="Z20" s="68">
        <f>'[1]輸入（Import）'!BD7</f>
        <v>29791</v>
      </c>
      <c r="AA20" s="68">
        <f>'[1]輸入（Import）'!BE7/1000</f>
        <v>922.37900000000002</v>
      </c>
      <c r="AB20" s="72" t="s">
        <v>38</v>
      </c>
    </row>
    <row r="21" spans="2:28">
      <c r="B21" s="71" t="s">
        <v>39</v>
      </c>
      <c r="C21" s="66">
        <f t="shared" ref="C21:C32" si="1">E21+W21+Y21+AA21</f>
        <v>4059.6289999999999</v>
      </c>
      <c r="D21" s="67">
        <f t="shared" ref="D21:D32" si="2">F21+L21+N21+P21+R21</f>
        <v>3479</v>
      </c>
      <c r="E21" s="66">
        <f t="shared" ref="E21:E32" si="3">G21+M21+O21+Q21+S21+U21</f>
        <v>2466.7509999999997</v>
      </c>
      <c r="F21" s="66">
        <f t="shared" si="0"/>
        <v>6</v>
      </c>
      <c r="G21" s="66">
        <f t="shared" si="0"/>
        <v>1124.4939999999999</v>
      </c>
      <c r="H21" s="68">
        <f>'[1]輸入（Import）'!D8</f>
        <v>0</v>
      </c>
      <c r="I21" s="68">
        <f>'[1]輸入（Import）'!E8/1000</f>
        <v>0</v>
      </c>
      <c r="J21" s="68">
        <f>'[1]輸入（Import）'!F8+'[1]輸入（Import）'!H8</f>
        <v>6</v>
      </c>
      <c r="K21" s="68">
        <f>('[1]輸入（Import）'!G8+'[1]輸入（Import）'!I8)/1000</f>
        <v>1124.4939999999999</v>
      </c>
      <c r="L21" s="68">
        <f>'[1]輸入（Import）'!N8</f>
        <v>0</v>
      </c>
      <c r="M21" s="68">
        <f>'[1]輸入（Import）'!O8/1000</f>
        <v>0</v>
      </c>
      <c r="N21" s="68">
        <f>'[1]輸入（Import）'!P8</f>
        <v>0</v>
      </c>
      <c r="O21" s="68">
        <f>'[1]輸入（Import）'!Q8/1000</f>
        <v>0</v>
      </c>
      <c r="P21" s="68">
        <f>'[1]輸入（Import）'!T8</f>
        <v>3357</v>
      </c>
      <c r="Q21" s="68">
        <f>'[1]輸入（Import）'!U8/1000</f>
        <v>707.10299999999995</v>
      </c>
      <c r="R21" s="68">
        <f>'[1]輸入（Import）'!J8+'[1]輸入（Import）'!L8+'[1]輸入（Import）'!R8</f>
        <v>116</v>
      </c>
      <c r="S21" s="68">
        <f>('[1]輸入（Import）'!K8+'[1]輸入（Import）'!M8+'[1]輸入（Import）'!S8)/1000</f>
        <v>75.828000000000003</v>
      </c>
      <c r="T21" s="69" t="s">
        <v>24</v>
      </c>
      <c r="U21" s="68">
        <f>'[1]輸入（Import）'!W8/1000</f>
        <v>559.32600000000002</v>
      </c>
      <c r="V21" s="68">
        <f>'[1]輸入（Import）'!AH8</f>
        <v>25</v>
      </c>
      <c r="W21" s="68">
        <f>'[1]輸入（Import）'!AI8/1000</f>
        <v>340.01400000000001</v>
      </c>
      <c r="X21" s="68">
        <f>'[1]輸入（Import）'!AP8</f>
        <v>108</v>
      </c>
      <c r="Y21" s="68">
        <f>'[1]輸入（Import）'!AQ8/1000</f>
        <v>120.37</v>
      </c>
      <c r="Z21" s="68">
        <f>'[1]輸入（Import）'!BD8</f>
        <v>17413</v>
      </c>
      <c r="AA21" s="68">
        <f>'[1]輸入（Import）'!BE8/1000</f>
        <v>1132.4939999999999</v>
      </c>
      <c r="AB21" s="72" t="s">
        <v>39</v>
      </c>
    </row>
    <row r="22" spans="2:28">
      <c r="B22" s="71" t="s">
        <v>40</v>
      </c>
      <c r="C22" s="66">
        <f t="shared" si="1"/>
        <v>5234.375</v>
      </c>
      <c r="D22" s="67">
        <f t="shared" si="2"/>
        <v>3079</v>
      </c>
      <c r="E22" s="66">
        <f t="shared" si="3"/>
        <v>3678.0149999999999</v>
      </c>
      <c r="F22" s="66">
        <f t="shared" si="0"/>
        <v>6</v>
      </c>
      <c r="G22" s="66">
        <f t="shared" si="0"/>
        <v>2571.7750000000001</v>
      </c>
      <c r="H22" s="68">
        <f>'[1]輸入（Import）'!D9</f>
        <v>0</v>
      </c>
      <c r="I22" s="68">
        <f>'[1]輸入（Import）'!E9/1000</f>
        <v>0</v>
      </c>
      <c r="J22" s="68">
        <f>'[1]輸入（Import）'!F9+'[1]輸入（Import）'!H9</f>
        <v>6</v>
      </c>
      <c r="K22" s="68">
        <f>('[1]輸入（Import）'!G9+'[1]輸入（Import）'!I9)/1000</f>
        <v>2571.7750000000001</v>
      </c>
      <c r="L22" s="68">
        <f>'[1]輸入（Import）'!N9</f>
        <v>1</v>
      </c>
      <c r="M22" s="68">
        <f>'[1]輸入（Import）'!O9/1000</f>
        <v>2.2549999999999999</v>
      </c>
      <c r="N22" s="68">
        <f>'[1]輸入（Import）'!P9</f>
        <v>1</v>
      </c>
      <c r="O22" s="68">
        <f>'[1]輸入（Import）'!Q9/1000</f>
        <v>14.907999999999999</v>
      </c>
      <c r="P22" s="68">
        <f>'[1]輸入（Import）'!T9</f>
        <v>3000</v>
      </c>
      <c r="Q22" s="68">
        <f>'[1]輸入（Import）'!U9/1000</f>
        <v>346.44900000000001</v>
      </c>
      <c r="R22" s="68">
        <f>'[1]輸入（Import）'!J9+'[1]輸入（Import）'!L9+'[1]輸入（Import）'!R9</f>
        <v>71</v>
      </c>
      <c r="S22" s="68">
        <f>('[1]輸入（Import）'!K9+'[1]輸入（Import）'!M9+'[1]輸入（Import）'!S9)/1000</f>
        <v>254.14400000000001</v>
      </c>
      <c r="T22" s="69" t="s">
        <v>24</v>
      </c>
      <c r="U22" s="68">
        <f>'[1]輸入（Import）'!W9/1000</f>
        <v>488.48399999999998</v>
      </c>
      <c r="V22" s="68">
        <f>'[1]輸入（Import）'!AH9</f>
        <v>8</v>
      </c>
      <c r="W22" s="68">
        <f>'[1]輸入（Import）'!AI9/1000</f>
        <v>183.52</v>
      </c>
      <c r="X22" s="68">
        <f>'[1]輸入（Import）'!AP9</f>
        <v>20</v>
      </c>
      <c r="Y22" s="68">
        <f>'[1]輸入（Import）'!AQ9/1000</f>
        <v>269.05799999999999</v>
      </c>
      <c r="Z22" s="68">
        <f>'[1]輸入（Import）'!BD9</f>
        <v>55946</v>
      </c>
      <c r="AA22" s="68">
        <f>'[1]輸入（Import）'!BE9/1000</f>
        <v>1103.7819999999999</v>
      </c>
      <c r="AB22" s="72" t="s">
        <v>40</v>
      </c>
    </row>
    <row r="23" spans="2:28">
      <c r="B23" s="71" t="s">
        <v>41</v>
      </c>
      <c r="C23" s="66">
        <f t="shared" si="1"/>
        <v>2324.1790000000001</v>
      </c>
      <c r="D23" s="67">
        <f t="shared" si="2"/>
        <v>1738</v>
      </c>
      <c r="E23" s="66">
        <f t="shared" si="3"/>
        <v>1041.3019999999999</v>
      </c>
      <c r="F23" s="66">
        <f t="shared" si="0"/>
        <v>0</v>
      </c>
      <c r="G23" s="66">
        <f t="shared" si="0"/>
        <v>0</v>
      </c>
      <c r="H23" s="68">
        <f>'[1]輸入（Import）'!D10</f>
        <v>0</v>
      </c>
      <c r="I23" s="68">
        <f>'[1]輸入（Import）'!E10/1000</f>
        <v>0</v>
      </c>
      <c r="J23" s="68">
        <f>'[1]輸入（Import）'!F10+'[1]輸入（Import）'!H10</f>
        <v>0</v>
      </c>
      <c r="K23" s="68">
        <f>('[1]輸入（Import）'!G10+'[1]輸入（Import）'!I10)/1000</f>
        <v>0</v>
      </c>
      <c r="L23" s="68">
        <f>'[1]輸入（Import）'!N10</f>
        <v>0</v>
      </c>
      <c r="M23" s="68">
        <f>'[1]輸入（Import）'!O10/1000</f>
        <v>0</v>
      </c>
      <c r="N23" s="68">
        <f>'[1]輸入（Import）'!P10</f>
        <v>0</v>
      </c>
      <c r="O23" s="68">
        <f>'[1]輸入（Import）'!Q10/1000</f>
        <v>0</v>
      </c>
      <c r="P23" s="68">
        <f>'[1]輸入（Import）'!T10</f>
        <v>1640</v>
      </c>
      <c r="Q23" s="68">
        <f>'[1]輸入（Import）'!U10/1000</f>
        <v>524.18499999999995</v>
      </c>
      <c r="R23" s="68">
        <f>'[1]輸入（Import）'!J10+'[1]輸入（Import）'!L10+'[1]輸入（Import）'!R10</f>
        <v>98</v>
      </c>
      <c r="S23" s="68">
        <f>('[1]輸入（Import）'!K10+'[1]輸入（Import）'!M10+'[1]輸入（Import）'!S10)/1000</f>
        <v>9.5609999999999999</v>
      </c>
      <c r="T23" s="69" t="s">
        <v>24</v>
      </c>
      <c r="U23" s="68">
        <f>'[1]輸入（Import）'!W10/1000</f>
        <v>507.55599999999998</v>
      </c>
      <c r="V23" s="68">
        <f>'[1]輸入（Import）'!AH10</f>
        <v>16</v>
      </c>
      <c r="W23" s="68">
        <f>'[1]輸入（Import）'!AI10/1000</f>
        <v>293.452</v>
      </c>
      <c r="X23" s="68">
        <f>'[1]輸入（Import）'!AP10</f>
        <v>3094</v>
      </c>
      <c r="Y23" s="68">
        <f>'[1]輸入（Import）'!AQ10/1000</f>
        <v>119.111</v>
      </c>
      <c r="Z23" s="68">
        <f>'[1]輸入（Import）'!BD10</f>
        <v>52366</v>
      </c>
      <c r="AA23" s="68">
        <f>'[1]輸入（Import）'!BE10/1000</f>
        <v>870.31399999999996</v>
      </c>
      <c r="AB23" s="72" t="s">
        <v>41</v>
      </c>
    </row>
    <row r="24" spans="2:28">
      <c r="B24" s="71" t="s">
        <v>42</v>
      </c>
      <c r="C24" s="66">
        <f t="shared" si="1"/>
        <v>2265.7329999999997</v>
      </c>
      <c r="D24" s="67">
        <f t="shared" si="2"/>
        <v>5757</v>
      </c>
      <c r="E24" s="66">
        <f t="shared" si="3"/>
        <v>1052.2219999999998</v>
      </c>
      <c r="F24" s="66">
        <f t="shared" si="0"/>
        <v>9</v>
      </c>
      <c r="G24" s="66">
        <f t="shared" si="0"/>
        <v>9.6140000000000008</v>
      </c>
      <c r="H24" s="68">
        <f>'[1]輸入（Import）'!D11</f>
        <v>0</v>
      </c>
      <c r="I24" s="68">
        <f>'[1]輸入（Import）'!E11/1000</f>
        <v>0</v>
      </c>
      <c r="J24" s="68">
        <f>'[1]輸入（Import）'!F11+'[1]輸入（Import）'!H11</f>
        <v>9</v>
      </c>
      <c r="K24" s="68">
        <f>('[1]輸入（Import）'!G11+'[1]輸入（Import）'!I11)/1000</f>
        <v>9.6140000000000008</v>
      </c>
      <c r="L24" s="68">
        <f>'[1]輸入（Import）'!N11</f>
        <v>0</v>
      </c>
      <c r="M24" s="68">
        <f>'[1]輸入（Import）'!O11/1000</f>
        <v>0</v>
      </c>
      <c r="N24" s="68">
        <f>'[1]輸入（Import）'!P11</f>
        <v>2</v>
      </c>
      <c r="O24" s="68">
        <f>'[1]輸入（Import）'!Q11/1000</f>
        <v>4.4539999999999997</v>
      </c>
      <c r="P24" s="68">
        <f>'[1]輸入（Import）'!T11</f>
        <v>5693</v>
      </c>
      <c r="Q24" s="68">
        <f>'[1]輸入（Import）'!U11/1000</f>
        <v>623.36199999999997</v>
      </c>
      <c r="R24" s="68">
        <f>'[1]輸入（Import）'!J11+'[1]輸入（Import）'!L11+'[1]輸入（Import）'!R11</f>
        <v>53</v>
      </c>
      <c r="S24" s="68">
        <f>('[1]輸入（Import）'!K11+'[1]輸入（Import）'!M11+'[1]輸入（Import）'!S11)/1000</f>
        <v>72.113</v>
      </c>
      <c r="T24" s="69" t="s">
        <v>24</v>
      </c>
      <c r="U24" s="68">
        <f>'[1]輸入（Import）'!W11/1000</f>
        <v>342.67899999999997</v>
      </c>
      <c r="V24" s="68">
        <f>'[1]輸入（Import）'!AH11</f>
        <v>1</v>
      </c>
      <c r="W24" s="68">
        <f>'[1]輸入（Import）'!AI11/1000</f>
        <v>107.55800000000001</v>
      </c>
      <c r="X24" s="68">
        <f>'[1]輸入（Import）'!AP11</f>
        <v>10</v>
      </c>
      <c r="Y24" s="68">
        <f>'[1]輸入（Import）'!AQ11/1000</f>
        <v>208.62899999999999</v>
      </c>
      <c r="Z24" s="68">
        <f>'[1]輸入（Import）'!BD11</f>
        <v>13138</v>
      </c>
      <c r="AA24" s="68">
        <f>'[1]輸入（Import）'!BE11/1000</f>
        <v>897.32399999999996</v>
      </c>
      <c r="AB24" s="72" t="s">
        <v>42</v>
      </c>
    </row>
    <row r="25" spans="2:28">
      <c r="B25" s="71" t="s">
        <v>43</v>
      </c>
      <c r="C25" s="66">
        <f t="shared" si="1"/>
        <v>4423.7669999999998</v>
      </c>
      <c r="D25" s="67">
        <f t="shared" si="2"/>
        <v>2360</v>
      </c>
      <c r="E25" s="66">
        <f t="shared" si="3"/>
        <v>2587.7199999999998</v>
      </c>
      <c r="F25" s="66">
        <f t="shared" si="0"/>
        <v>6</v>
      </c>
      <c r="G25" s="66">
        <f t="shared" si="0"/>
        <v>798.601</v>
      </c>
      <c r="H25" s="68">
        <f>'[1]輸入（Import）'!D12</f>
        <v>0</v>
      </c>
      <c r="I25" s="68">
        <f>'[1]輸入（Import）'!E12/1000</f>
        <v>0</v>
      </c>
      <c r="J25" s="68">
        <f>'[1]輸入（Import）'!F12+'[1]輸入（Import）'!H12</f>
        <v>6</v>
      </c>
      <c r="K25" s="68">
        <f>('[1]輸入（Import）'!G12+'[1]輸入（Import）'!I12)/1000</f>
        <v>798.601</v>
      </c>
      <c r="L25" s="68">
        <f>'[1]輸入（Import）'!N12</f>
        <v>0</v>
      </c>
      <c r="M25" s="68">
        <f>'[1]輸入（Import）'!O12/1000</f>
        <v>0</v>
      </c>
      <c r="N25" s="68">
        <f>'[1]輸入（Import）'!P12</f>
        <v>0</v>
      </c>
      <c r="O25" s="68">
        <f>'[1]輸入（Import）'!Q12/1000</f>
        <v>0</v>
      </c>
      <c r="P25" s="68">
        <f>'[1]輸入（Import）'!T12</f>
        <v>2257</v>
      </c>
      <c r="Q25" s="68">
        <f>'[1]輸入（Import）'!U12/1000</f>
        <v>893.89099999999996</v>
      </c>
      <c r="R25" s="68">
        <f>'[1]輸入（Import）'!J12+'[1]輸入（Import）'!L12+'[1]輸入（Import）'!R12</f>
        <v>97</v>
      </c>
      <c r="S25" s="68">
        <f>('[1]輸入（Import）'!K12+'[1]輸入（Import）'!M12+'[1]輸入（Import）'!S12)/1000</f>
        <v>273.53100000000001</v>
      </c>
      <c r="T25" s="69" t="s">
        <v>24</v>
      </c>
      <c r="U25" s="68">
        <f>'[1]輸入（Import）'!W12/1000</f>
        <v>621.697</v>
      </c>
      <c r="V25" s="68">
        <f>'[1]輸入（Import）'!AH12</f>
        <v>11</v>
      </c>
      <c r="W25" s="68">
        <f>'[1]輸入（Import）'!AI12/1000</f>
        <v>330.44</v>
      </c>
      <c r="X25" s="68">
        <f>'[1]輸入（Import）'!AP12</f>
        <v>30</v>
      </c>
      <c r="Y25" s="68">
        <f>'[1]輸入（Import）'!AQ12/1000</f>
        <v>39.066000000000003</v>
      </c>
      <c r="Z25" s="68">
        <f>'[1]輸入（Import）'!BD12</f>
        <v>18369</v>
      </c>
      <c r="AA25" s="68">
        <f>'[1]輸入（Import）'!BE12/1000</f>
        <v>1466.5409999999999</v>
      </c>
      <c r="AB25" s="72" t="s">
        <v>43</v>
      </c>
    </row>
    <row r="26" spans="2:28">
      <c r="B26" s="71" t="s">
        <v>44</v>
      </c>
      <c r="C26" s="66">
        <f t="shared" si="1"/>
        <v>2423.11</v>
      </c>
      <c r="D26" s="67">
        <f t="shared" si="2"/>
        <v>3949</v>
      </c>
      <c r="E26" s="66">
        <f t="shared" si="3"/>
        <v>1405.3969999999999</v>
      </c>
      <c r="F26" s="66">
        <f t="shared" si="0"/>
        <v>2</v>
      </c>
      <c r="G26" s="66">
        <f t="shared" si="0"/>
        <v>202.83</v>
      </c>
      <c r="H26" s="68">
        <f>'[1]輸入（Import）'!D13</f>
        <v>0</v>
      </c>
      <c r="I26" s="68">
        <f>'[1]輸入（Import）'!E13/1000</f>
        <v>0</v>
      </c>
      <c r="J26" s="68">
        <f>'[1]輸入（Import）'!F13+'[1]輸入（Import）'!H13</f>
        <v>2</v>
      </c>
      <c r="K26" s="68">
        <f>('[1]輸入（Import）'!G13+'[1]輸入（Import）'!I13)/1000</f>
        <v>202.83</v>
      </c>
      <c r="L26" s="68">
        <f>'[1]輸入（Import）'!N13</f>
        <v>1</v>
      </c>
      <c r="M26" s="68">
        <f>'[1]輸入（Import）'!O13/1000</f>
        <v>85.311999999999998</v>
      </c>
      <c r="N26" s="68">
        <f>'[1]輸入（Import）'!P13</f>
        <v>0</v>
      </c>
      <c r="O26" s="68">
        <f>'[1]輸入（Import）'!Q13/1000</f>
        <v>0</v>
      </c>
      <c r="P26" s="68">
        <f>'[1]輸入（Import）'!T13</f>
        <v>3926</v>
      </c>
      <c r="Q26" s="68">
        <f>'[1]輸入（Import）'!U13/1000</f>
        <v>667.96699999999998</v>
      </c>
      <c r="R26" s="68">
        <f>'[1]輸入（Import）'!J13+'[1]輸入（Import）'!L13+'[1]輸入（Import）'!R13</f>
        <v>20</v>
      </c>
      <c r="S26" s="68">
        <f>('[1]輸入（Import）'!K13+'[1]輸入（Import）'!M13+'[1]輸入（Import）'!S13)/1000</f>
        <v>69.694999999999993</v>
      </c>
      <c r="T26" s="69" t="s">
        <v>24</v>
      </c>
      <c r="U26" s="68">
        <f>'[1]輸入（Import）'!W13/1000</f>
        <v>379.59300000000002</v>
      </c>
      <c r="V26" s="68">
        <f>'[1]輸入（Import）'!AH13</f>
        <v>7</v>
      </c>
      <c r="W26" s="68">
        <f>'[1]輸入（Import）'!AI13/1000</f>
        <v>150.477</v>
      </c>
      <c r="X26" s="68">
        <f>'[1]輸入（Import）'!AP13</f>
        <v>62</v>
      </c>
      <c r="Y26" s="68">
        <f>'[1]輸入（Import）'!AQ13/1000</f>
        <v>46.009</v>
      </c>
      <c r="Z26" s="68">
        <f>'[1]輸入（Import）'!BD13</f>
        <v>93472</v>
      </c>
      <c r="AA26" s="68">
        <f>'[1]輸入（Import）'!BE13/1000</f>
        <v>821.22699999999998</v>
      </c>
      <c r="AB26" s="72" t="s">
        <v>44</v>
      </c>
    </row>
    <row r="27" spans="2:28">
      <c r="B27" s="71" t="s">
        <v>45</v>
      </c>
      <c r="C27" s="66">
        <f t="shared" si="1"/>
        <v>0</v>
      </c>
      <c r="D27" s="67">
        <f t="shared" si="2"/>
        <v>0</v>
      </c>
      <c r="E27" s="66">
        <f t="shared" si="3"/>
        <v>0</v>
      </c>
      <c r="F27" s="66">
        <f t="shared" si="0"/>
        <v>0</v>
      </c>
      <c r="G27" s="66">
        <f t="shared" si="0"/>
        <v>0</v>
      </c>
      <c r="H27" s="68">
        <f>'[1]輸入（Import）'!D14</f>
        <v>0</v>
      </c>
      <c r="I27" s="68">
        <f>'[1]輸入（Import）'!E14/1000</f>
        <v>0</v>
      </c>
      <c r="J27" s="68">
        <f>'[1]輸入（Import）'!F14+'[1]輸入（Import）'!H14</f>
        <v>0</v>
      </c>
      <c r="K27" s="68">
        <f>('[1]輸入（Import）'!G14+'[1]輸入（Import）'!I14)/1000</f>
        <v>0</v>
      </c>
      <c r="L27" s="68">
        <f>'[1]輸入（Import）'!N14</f>
        <v>0</v>
      </c>
      <c r="M27" s="68">
        <f>'[1]輸入（Import）'!O14/1000</f>
        <v>0</v>
      </c>
      <c r="N27" s="68">
        <f>'[1]輸入（Import）'!P14</f>
        <v>0</v>
      </c>
      <c r="O27" s="68">
        <f>'[1]輸入（Import）'!Q14/1000</f>
        <v>0</v>
      </c>
      <c r="P27" s="68">
        <f>'[1]輸入（Import）'!T14</f>
        <v>0</v>
      </c>
      <c r="Q27" s="68">
        <f>'[1]輸入（Import）'!U14/1000</f>
        <v>0</v>
      </c>
      <c r="R27" s="68">
        <f>'[1]輸入（Import）'!J14+'[1]輸入（Import）'!L14+'[1]輸入（Import）'!R14</f>
        <v>0</v>
      </c>
      <c r="S27" s="68">
        <f>('[1]輸入（Import）'!K14+'[1]輸入（Import）'!M14+'[1]輸入（Import）'!S14)/1000</f>
        <v>0</v>
      </c>
      <c r="T27" s="69" t="s">
        <v>24</v>
      </c>
      <c r="U27" s="68">
        <f>'[1]輸入（Import）'!W14/1000</f>
        <v>0</v>
      </c>
      <c r="V27" s="68">
        <f>'[1]輸入（Import）'!AH14</f>
        <v>0</v>
      </c>
      <c r="W27" s="68">
        <f>'[1]輸入（Import）'!AI14/1000</f>
        <v>0</v>
      </c>
      <c r="X27" s="68">
        <f>'[1]輸入（Import）'!AP14</f>
        <v>0</v>
      </c>
      <c r="Y27" s="68">
        <f>'[1]輸入（Import）'!AQ14/1000</f>
        <v>0</v>
      </c>
      <c r="Z27" s="68">
        <f>'[1]輸入（Import）'!BD14</f>
        <v>0</v>
      </c>
      <c r="AA27" s="68">
        <f>'[1]輸入（Import）'!BE14/1000</f>
        <v>0</v>
      </c>
      <c r="AB27" s="72" t="s">
        <v>45</v>
      </c>
    </row>
    <row r="28" spans="2:28">
      <c r="B28" s="71" t="s">
        <v>46</v>
      </c>
      <c r="C28" s="66">
        <f t="shared" si="1"/>
        <v>0</v>
      </c>
      <c r="D28" s="67">
        <f t="shared" si="2"/>
        <v>0</v>
      </c>
      <c r="E28" s="66">
        <f t="shared" si="3"/>
        <v>0</v>
      </c>
      <c r="F28" s="66">
        <f t="shared" si="0"/>
        <v>0</v>
      </c>
      <c r="G28" s="66">
        <f t="shared" si="0"/>
        <v>0</v>
      </c>
      <c r="H28" s="68">
        <f>'[1]輸入（Import）'!D15</f>
        <v>0</v>
      </c>
      <c r="I28" s="68">
        <f>'[1]輸入（Import）'!E15/1000</f>
        <v>0</v>
      </c>
      <c r="J28" s="68">
        <f>'[1]輸入（Import）'!F15+'[1]輸入（Import）'!H15</f>
        <v>0</v>
      </c>
      <c r="K28" s="68">
        <f>('[1]輸入（Import）'!G15+'[1]輸入（Import）'!I15)/1000</f>
        <v>0</v>
      </c>
      <c r="L28" s="68">
        <f>'[1]輸入（Import）'!N15</f>
        <v>0</v>
      </c>
      <c r="M28" s="68">
        <f>'[1]輸入（Import）'!O15/1000</f>
        <v>0</v>
      </c>
      <c r="N28" s="68">
        <f>'[1]輸入（Import）'!P15</f>
        <v>0</v>
      </c>
      <c r="O28" s="68">
        <f>'[1]輸入（Import）'!Q15/1000</f>
        <v>0</v>
      </c>
      <c r="P28" s="68">
        <f>'[1]輸入（Import）'!T15</f>
        <v>0</v>
      </c>
      <c r="Q28" s="68">
        <f>'[1]輸入（Import）'!U15/1000</f>
        <v>0</v>
      </c>
      <c r="R28" s="68">
        <f>'[1]輸入（Import）'!J15+'[1]輸入（Import）'!L15+'[1]輸入（Import）'!R15</f>
        <v>0</v>
      </c>
      <c r="S28" s="68">
        <f>('[1]輸入（Import）'!K15+'[1]輸入（Import）'!M15+'[1]輸入（Import）'!S15)/1000</f>
        <v>0</v>
      </c>
      <c r="T28" s="69" t="s">
        <v>24</v>
      </c>
      <c r="U28" s="68">
        <f>'[1]輸入（Import）'!W15/1000</f>
        <v>0</v>
      </c>
      <c r="V28" s="68">
        <f>'[1]輸入（Import）'!AH15</f>
        <v>0</v>
      </c>
      <c r="W28" s="68">
        <f>'[1]輸入（Import）'!AI15/1000</f>
        <v>0</v>
      </c>
      <c r="X28" s="68">
        <f>'[1]輸入（Import）'!AP15</f>
        <v>0</v>
      </c>
      <c r="Y28" s="68">
        <f>'[1]輸入（Import）'!AQ15/1000</f>
        <v>0</v>
      </c>
      <c r="Z28" s="68">
        <f>'[1]輸入（Import）'!BD15</f>
        <v>0</v>
      </c>
      <c r="AA28" s="68">
        <f>'[1]輸入（Import）'!BE15/1000</f>
        <v>0</v>
      </c>
      <c r="AB28" s="72" t="s">
        <v>46</v>
      </c>
    </row>
    <row r="29" spans="2:28">
      <c r="B29" s="71" t="s">
        <v>47</v>
      </c>
      <c r="C29" s="66">
        <f t="shared" si="1"/>
        <v>0</v>
      </c>
      <c r="D29" s="67">
        <f t="shared" si="2"/>
        <v>0</v>
      </c>
      <c r="E29" s="66">
        <f t="shared" si="3"/>
        <v>0</v>
      </c>
      <c r="F29" s="66">
        <f t="shared" si="0"/>
        <v>0</v>
      </c>
      <c r="G29" s="66">
        <f t="shared" si="0"/>
        <v>0</v>
      </c>
      <c r="H29" s="68">
        <f>'[1]輸入（Import）'!D16</f>
        <v>0</v>
      </c>
      <c r="I29" s="68">
        <f>'[1]輸入（Import）'!E16/1000</f>
        <v>0</v>
      </c>
      <c r="J29" s="68">
        <f>'[1]輸入（Import）'!F16+'[1]輸入（Import）'!H16</f>
        <v>0</v>
      </c>
      <c r="K29" s="68">
        <f>('[1]輸入（Import）'!G16+'[1]輸入（Import）'!I16)/1000</f>
        <v>0</v>
      </c>
      <c r="L29" s="68">
        <f>'[1]輸入（Import）'!N16</f>
        <v>0</v>
      </c>
      <c r="M29" s="68">
        <f>'[1]輸入（Import）'!O16/1000</f>
        <v>0</v>
      </c>
      <c r="N29" s="68">
        <f>'[1]輸入（Import）'!P16</f>
        <v>0</v>
      </c>
      <c r="O29" s="68">
        <f>'[1]輸入（Import）'!Q16/1000</f>
        <v>0</v>
      </c>
      <c r="P29" s="68">
        <f>'[1]輸入（Import）'!T16</f>
        <v>0</v>
      </c>
      <c r="Q29" s="68">
        <f>'[1]輸入（Import）'!U16/1000</f>
        <v>0</v>
      </c>
      <c r="R29" s="68">
        <f>'[1]輸入（Import）'!J16+'[1]輸入（Import）'!L16+'[1]輸入（Import）'!R16</f>
        <v>0</v>
      </c>
      <c r="S29" s="68">
        <f>('[1]輸入（Import）'!K16+'[1]輸入（Import）'!M16+'[1]輸入（Import）'!S16)/1000</f>
        <v>0</v>
      </c>
      <c r="T29" s="69" t="s">
        <v>24</v>
      </c>
      <c r="U29" s="68">
        <f>'[1]輸入（Import）'!W16/1000</f>
        <v>0</v>
      </c>
      <c r="V29" s="68">
        <f>'[1]輸入（Import）'!AH16</f>
        <v>0</v>
      </c>
      <c r="W29" s="68">
        <f>'[1]輸入（Import）'!AI16/1000</f>
        <v>0</v>
      </c>
      <c r="X29" s="68">
        <f>'[1]輸入（Import）'!AP16</f>
        <v>0</v>
      </c>
      <c r="Y29" s="68">
        <f>'[1]輸入（Import）'!AQ16/1000</f>
        <v>0</v>
      </c>
      <c r="Z29" s="68">
        <f>'[1]輸入（Import）'!BD16</f>
        <v>0</v>
      </c>
      <c r="AA29" s="68">
        <f>'[1]輸入（Import）'!BE16/1000</f>
        <v>0</v>
      </c>
      <c r="AB29" s="72" t="s">
        <v>47</v>
      </c>
    </row>
    <row r="30" spans="2:28">
      <c r="B30" s="73" t="s">
        <v>48</v>
      </c>
      <c r="C30" s="66">
        <f t="shared" si="1"/>
        <v>0</v>
      </c>
      <c r="D30" s="67">
        <f t="shared" si="2"/>
        <v>0</v>
      </c>
      <c r="E30" s="66">
        <f t="shared" si="3"/>
        <v>0</v>
      </c>
      <c r="F30" s="66">
        <f t="shared" si="0"/>
        <v>0</v>
      </c>
      <c r="G30" s="66">
        <f t="shared" si="0"/>
        <v>0</v>
      </c>
      <c r="H30" s="68">
        <f>'[1]輸入（Import）'!D17</f>
        <v>0</v>
      </c>
      <c r="I30" s="68">
        <f>'[1]輸入（Import）'!E17/1000</f>
        <v>0</v>
      </c>
      <c r="J30" s="68">
        <f>'[1]輸入（Import）'!F17+'[1]輸入（Import）'!H17</f>
        <v>0</v>
      </c>
      <c r="K30" s="68">
        <f>('[1]輸入（Import）'!G17+'[1]輸入（Import）'!I17)/1000</f>
        <v>0</v>
      </c>
      <c r="L30" s="68">
        <f>'[1]輸入（Import）'!N17</f>
        <v>0</v>
      </c>
      <c r="M30" s="68">
        <f>'[1]輸入（Import）'!O17/1000</f>
        <v>0</v>
      </c>
      <c r="N30" s="68">
        <f>'[1]輸入（Import）'!P17</f>
        <v>0</v>
      </c>
      <c r="O30" s="68">
        <f>'[1]輸入（Import）'!Q17/1000</f>
        <v>0</v>
      </c>
      <c r="P30" s="68">
        <f>'[1]輸入（Import）'!T17</f>
        <v>0</v>
      </c>
      <c r="Q30" s="68">
        <f>'[1]輸入（Import）'!U17/1000</f>
        <v>0</v>
      </c>
      <c r="R30" s="68">
        <f>'[1]輸入（Import）'!J17+'[1]輸入（Import）'!L17+'[1]輸入（Import）'!R17</f>
        <v>0</v>
      </c>
      <c r="S30" s="68">
        <f>('[1]輸入（Import）'!K17+'[1]輸入（Import）'!M17+'[1]輸入（Import）'!S17)/1000</f>
        <v>0</v>
      </c>
      <c r="T30" s="69" t="s">
        <v>24</v>
      </c>
      <c r="U30" s="68">
        <f>'[1]輸入（Import）'!W17/1000</f>
        <v>0</v>
      </c>
      <c r="V30" s="68">
        <f>'[1]輸入（Import）'!AH17</f>
        <v>0</v>
      </c>
      <c r="W30" s="68">
        <f>'[1]輸入（Import）'!AI17/1000</f>
        <v>0</v>
      </c>
      <c r="X30" s="68">
        <f>'[1]輸入（Import）'!AP17</f>
        <v>0</v>
      </c>
      <c r="Y30" s="68">
        <f>'[1]輸入（Import）'!AQ17/1000</f>
        <v>0</v>
      </c>
      <c r="Z30" s="68">
        <f>'[1]輸入（Import）'!BD17</f>
        <v>0</v>
      </c>
      <c r="AA30" s="68">
        <f>'[1]輸入（Import）'!BE17/1000</f>
        <v>0</v>
      </c>
      <c r="AB30" s="74" t="s">
        <v>48</v>
      </c>
    </row>
    <row r="31" spans="2:28">
      <c r="B31" s="71" t="s">
        <v>49</v>
      </c>
      <c r="C31" s="66">
        <f t="shared" si="1"/>
        <v>0</v>
      </c>
      <c r="D31" s="67">
        <f t="shared" si="2"/>
        <v>0</v>
      </c>
      <c r="E31" s="66">
        <f t="shared" si="3"/>
        <v>0</v>
      </c>
      <c r="F31" s="66">
        <f t="shared" si="0"/>
        <v>0</v>
      </c>
      <c r="G31" s="66">
        <f t="shared" si="0"/>
        <v>0</v>
      </c>
      <c r="H31" s="68">
        <f>'[1]輸入（Import）'!D18</f>
        <v>0</v>
      </c>
      <c r="I31" s="68">
        <f>'[1]輸入（Import）'!E18/1000</f>
        <v>0</v>
      </c>
      <c r="J31" s="68">
        <f>'[1]輸入（Import）'!F18+'[1]輸入（Import）'!H18</f>
        <v>0</v>
      </c>
      <c r="K31" s="68">
        <f>('[1]輸入（Import）'!G18+'[1]輸入（Import）'!I18)/1000</f>
        <v>0</v>
      </c>
      <c r="L31" s="68">
        <f>'[1]輸入（Import）'!N18</f>
        <v>0</v>
      </c>
      <c r="M31" s="68">
        <f>'[1]輸入（Import）'!O18/1000</f>
        <v>0</v>
      </c>
      <c r="N31" s="68">
        <f>'[1]輸入（Import）'!P18</f>
        <v>0</v>
      </c>
      <c r="O31" s="68">
        <f>'[1]輸入（Import）'!Q18/1000</f>
        <v>0</v>
      </c>
      <c r="P31" s="68">
        <f>'[1]輸入（Import）'!T18</f>
        <v>0</v>
      </c>
      <c r="Q31" s="68">
        <f>'[1]輸入（Import）'!U18/1000</f>
        <v>0</v>
      </c>
      <c r="R31" s="68">
        <f>'[1]輸入（Import）'!J18+'[1]輸入（Import）'!L18+'[1]輸入（Import）'!R18</f>
        <v>0</v>
      </c>
      <c r="S31" s="68">
        <f>('[1]輸入（Import）'!K18+'[1]輸入（Import）'!M18+'[1]輸入（Import）'!S18)/1000</f>
        <v>0</v>
      </c>
      <c r="T31" s="69" t="s">
        <v>24</v>
      </c>
      <c r="U31" s="68">
        <f>'[1]輸入（Import）'!W18/1000</f>
        <v>0</v>
      </c>
      <c r="V31" s="68">
        <f>'[1]輸入（Import）'!AH18</f>
        <v>0</v>
      </c>
      <c r="W31" s="68">
        <f>'[1]輸入（Import）'!AI18/1000</f>
        <v>0</v>
      </c>
      <c r="X31" s="68">
        <f>'[1]輸入（Import）'!AP18</f>
        <v>0</v>
      </c>
      <c r="Y31" s="68">
        <f>'[1]輸入（Import）'!AQ18/1000</f>
        <v>0</v>
      </c>
      <c r="Z31" s="68">
        <f>'[1]輸入（Import）'!BD18</f>
        <v>0</v>
      </c>
      <c r="AA31" s="68">
        <f>'[1]輸入（Import）'!BE18/1000</f>
        <v>0</v>
      </c>
      <c r="AB31" s="72" t="s">
        <v>49</v>
      </c>
    </row>
    <row r="32" spans="2:28">
      <c r="B32" s="73" t="s">
        <v>50</v>
      </c>
      <c r="C32" s="66">
        <f t="shared" si="1"/>
        <v>0</v>
      </c>
      <c r="D32" s="67">
        <f t="shared" si="2"/>
        <v>0</v>
      </c>
      <c r="E32" s="66">
        <f t="shared" si="3"/>
        <v>0</v>
      </c>
      <c r="F32" s="66">
        <f t="shared" si="0"/>
        <v>0</v>
      </c>
      <c r="G32" s="66">
        <f t="shared" si="0"/>
        <v>0</v>
      </c>
      <c r="H32" s="68">
        <f>'[1]輸入（Import）'!D19</f>
        <v>0</v>
      </c>
      <c r="I32" s="68">
        <f>'[1]輸入（Import）'!E19/1000</f>
        <v>0</v>
      </c>
      <c r="J32" s="68">
        <f>'[1]輸入（Import）'!F19+'[1]輸入（Import）'!H19</f>
        <v>0</v>
      </c>
      <c r="K32" s="68">
        <f>('[1]輸入（Import）'!G19+'[1]輸入（Import）'!I19)/1000</f>
        <v>0</v>
      </c>
      <c r="L32" s="68">
        <f>'[1]輸入（Import）'!N19</f>
        <v>0</v>
      </c>
      <c r="M32" s="68">
        <f>'[1]輸入（Import）'!O19/1000</f>
        <v>0</v>
      </c>
      <c r="N32" s="68">
        <f>'[1]輸入（Import）'!P19</f>
        <v>0</v>
      </c>
      <c r="O32" s="68">
        <f>'[1]輸入（Import）'!Q19/1000</f>
        <v>0</v>
      </c>
      <c r="P32" s="68">
        <f>'[1]輸入（Import）'!T19</f>
        <v>0</v>
      </c>
      <c r="Q32" s="68">
        <f>'[1]輸入（Import）'!U19/1000</f>
        <v>0</v>
      </c>
      <c r="R32" s="68">
        <f>'[1]輸入（Import）'!J19+'[1]輸入（Import）'!L19+'[1]輸入（Import）'!R19</f>
        <v>0</v>
      </c>
      <c r="S32" s="68">
        <f>('[1]輸入（Import）'!K19+'[1]輸入（Import）'!M19+'[1]輸入（Import）'!S19)/1000</f>
        <v>0</v>
      </c>
      <c r="T32" s="69" t="s">
        <v>24</v>
      </c>
      <c r="U32" s="68">
        <f>'[1]輸入（Import）'!W19/1000</f>
        <v>0</v>
      </c>
      <c r="V32" s="68">
        <f>'[1]輸入（Import）'!AH19</f>
        <v>0</v>
      </c>
      <c r="W32" s="68">
        <f>'[1]輸入（Import）'!AI19/1000</f>
        <v>0</v>
      </c>
      <c r="X32" s="68">
        <f>'[1]輸入（Import）'!AP19</f>
        <v>0</v>
      </c>
      <c r="Y32" s="68">
        <f>'[1]輸入（Import）'!AQ19/1000</f>
        <v>0</v>
      </c>
      <c r="Z32" s="68">
        <f>'[1]輸入（Import）'!BD19</f>
        <v>0</v>
      </c>
      <c r="AA32" s="68">
        <f>'[1]輸入（Import）'!BE19/1000</f>
        <v>0</v>
      </c>
      <c r="AB32" s="74" t="s">
        <v>50</v>
      </c>
    </row>
  </sheetData>
  <mergeCells count="12">
    <mergeCell ref="N5:O5"/>
    <mergeCell ref="P5:Q5"/>
    <mergeCell ref="B2:C2"/>
    <mergeCell ref="B3:B6"/>
    <mergeCell ref="C3:C6"/>
    <mergeCell ref="D3:U3"/>
    <mergeCell ref="AB3:AB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輸入統計時系列表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2025-09-29T04:13:23Z</dcterms:created>
  <dcterms:modified xsi:type="dcterms:W3CDTF">2025-09-29T04:14:31Z</dcterms:modified>
</cp:coreProperties>
</file>